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Dec2023\"/>
    </mc:Choice>
  </mc:AlternateContent>
  <xr:revisionPtr revIDLastSave="0" documentId="13_ncr:1_{D24579B4-CB12-4524-887C-01C8DC2FB2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NG5-6" sheetId="1" r:id="rId1"/>
    <sheet name="ENG 7" sheetId="2" r:id="rId2"/>
    <sheet name="ENG 8" sheetId="5" r:id="rId3"/>
    <sheet name="ENG 9" sheetId="3" r:id="rId4"/>
    <sheet name="CF 10-11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2" l="1"/>
  <c r="F29" i="2"/>
  <c r="I92" i="4" l="1"/>
  <c r="I76" i="4"/>
  <c r="O13" i="5"/>
  <c r="Q13" i="5" s="1"/>
  <c r="M17" i="5"/>
  <c r="I17" i="5"/>
  <c r="G17" i="5"/>
  <c r="E17" i="5"/>
  <c r="H46" i="2"/>
  <c r="H19" i="2"/>
  <c r="H14" i="2"/>
  <c r="I87" i="1"/>
  <c r="I78" i="1"/>
  <c r="G78" i="1"/>
  <c r="K32" i="1"/>
  <c r="I32" i="1"/>
  <c r="G32" i="1"/>
  <c r="I20" i="1"/>
  <c r="G20" i="1"/>
  <c r="H21" i="2" l="1"/>
  <c r="H24" i="2" s="1"/>
  <c r="H32" i="2" s="1"/>
  <c r="H35" i="2" s="1"/>
  <c r="I34" i="1"/>
  <c r="I89" i="1"/>
  <c r="G34" i="1"/>
  <c r="K106" i="1"/>
  <c r="K87" i="1"/>
  <c r="K78" i="1"/>
  <c r="K20" i="1"/>
  <c r="J46" i="2"/>
  <c r="J35" i="2"/>
  <c r="J38" i="2" s="1"/>
  <c r="J48" i="2" s="1"/>
  <c r="J29" i="2"/>
  <c r="J19" i="2"/>
  <c r="J14" i="2"/>
  <c r="O18" i="3"/>
  <c r="O17" i="3"/>
  <c r="O16" i="3"/>
  <c r="O15" i="3"/>
  <c r="O14" i="3"/>
  <c r="O12" i="3"/>
  <c r="M20" i="3"/>
  <c r="M22" i="3" s="1"/>
  <c r="M26" i="3" s="1"/>
  <c r="K20" i="3"/>
  <c r="K22" i="3" s="1"/>
  <c r="I20" i="3"/>
  <c r="I22" i="3" s="1"/>
  <c r="I26" i="3" s="1"/>
  <c r="G20" i="3"/>
  <c r="G22" i="3" s="1"/>
  <c r="G26" i="3" s="1"/>
  <c r="E20" i="3"/>
  <c r="E22" i="3" s="1"/>
  <c r="E26" i="3" s="1"/>
  <c r="K98" i="4"/>
  <c r="K92" i="4"/>
  <c r="K76" i="4"/>
  <c r="K27" i="4"/>
  <c r="K41" i="4" s="1"/>
  <c r="K45" i="4" s="1"/>
  <c r="O22" i="3" l="1"/>
  <c r="K89" i="1"/>
  <c r="K108" i="1" s="1"/>
  <c r="I96" i="4"/>
  <c r="G96" i="4"/>
  <c r="H38" i="2"/>
  <c r="H48" i="2" s="1"/>
  <c r="H52" i="2" s="1"/>
  <c r="I12" i="4"/>
  <c r="J21" i="2"/>
  <c r="J24" i="2" s="1"/>
  <c r="K34" i="1"/>
  <c r="O20" i="3"/>
  <c r="G92" i="4"/>
  <c r="I27" i="4" l="1"/>
  <c r="I41" i="4" s="1"/>
  <c r="I45" i="4" s="1"/>
  <c r="I94" i="4" s="1"/>
  <c r="I98" i="4" s="1"/>
  <c r="K24" i="3"/>
  <c r="O24" i="3" s="1"/>
  <c r="O26" i="3" s="1"/>
  <c r="K26" i="3"/>
  <c r="I103" i="1" s="1"/>
  <c r="I106" i="1" s="1"/>
  <c r="I108" i="1" s="1"/>
  <c r="A56" i="4" l="1"/>
  <c r="G76" i="4" l="1"/>
  <c r="A108" i="4" l="1"/>
  <c r="F46" i="2" l="1"/>
  <c r="A56" i="1" l="1"/>
  <c r="G87" i="1" l="1"/>
  <c r="F19" i="2" l="1"/>
  <c r="F14" i="2"/>
  <c r="G89" i="1"/>
  <c r="F21" i="2" l="1"/>
  <c r="F24" i="2" s="1"/>
  <c r="F32" i="2" s="1"/>
  <c r="F35" i="2" s="1"/>
  <c r="G12" i="4" s="1"/>
  <c r="G27" i="4" l="1"/>
  <c r="F38" i="2" l="1"/>
  <c r="F48" i="2" s="1"/>
  <c r="A1" i="2"/>
  <c r="K15" i="5" l="1"/>
  <c r="F52" i="2"/>
  <c r="G41" i="4"/>
  <c r="G45" i="4" s="1"/>
  <c r="A66" i="2"/>
  <c r="A115" i="1"/>
  <c r="A54" i="1"/>
  <c r="G94" i="4" l="1"/>
  <c r="G98" i="4" s="1"/>
  <c r="K17" i="5"/>
  <c r="O15" i="5"/>
  <c r="Q15" i="5" s="1"/>
  <c r="G103" i="1" l="1"/>
  <c r="G106" i="1" s="1"/>
  <c r="G108" i="1" s="1"/>
  <c r="O17" i="5"/>
  <c r="Q17" i="5" s="1"/>
</calcChain>
</file>

<file path=xl/sharedStrings.xml><?xml version="1.0" encoding="utf-8"?>
<sst xmlns="http://schemas.openxmlformats.org/spreadsheetml/2006/main" count="285" uniqueCount="185">
  <si>
    <t>Statement of Financial Position</t>
  </si>
  <si>
    <t>Assets</t>
  </si>
  <si>
    <t>Current assets</t>
  </si>
  <si>
    <t>Notes</t>
  </si>
  <si>
    <t>Baht</t>
  </si>
  <si>
    <t>Cash and cash equivalents</t>
  </si>
  <si>
    <t>Trade and other receivables, net</t>
  </si>
  <si>
    <t>Inventories</t>
  </si>
  <si>
    <t>Other current assets</t>
  </si>
  <si>
    <t>Total current assets</t>
  </si>
  <si>
    <t>Non-current assets</t>
  </si>
  <si>
    <t>Leasehold improvements and equipment, net</t>
  </si>
  <si>
    <t>Other non-current assets</t>
  </si>
  <si>
    <t>Total non-current assets</t>
  </si>
  <si>
    <t>Total assets</t>
  </si>
  <si>
    <t>The notes to the financial statements are an integral part of these financial statements.</t>
  </si>
  <si>
    <t xml:space="preserve">                                  (                                                         )                     </t>
  </si>
  <si>
    <t>Liabilities and equity</t>
  </si>
  <si>
    <t>Current liabilities</t>
  </si>
  <si>
    <t xml:space="preserve">Bank overdrafts and short-term borrowings </t>
  </si>
  <si>
    <t>Other current liabilities</t>
  </si>
  <si>
    <t>Total current liabilities</t>
  </si>
  <si>
    <t>Non-current liabilities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</si>
  <si>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</si>
  <si>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</si>
  <si>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</si>
  <si>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</si>
  <si>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</si>
  <si>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</si>
  <si>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</si>
  <si>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>Issued and paid-up share capital</t>
  </si>
  <si>
    <t>Unappropriated</t>
  </si>
  <si>
    <t>Total equity</t>
  </si>
  <si>
    <t>Total liabilities and equity</t>
  </si>
  <si>
    <t>Total revenue</t>
  </si>
  <si>
    <t>Cost of sales of goods</t>
  </si>
  <si>
    <t>Total cost</t>
  </si>
  <si>
    <t>Other income</t>
  </si>
  <si>
    <t>Selling expenses</t>
  </si>
  <si>
    <t>Administrative expenses</t>
  </si>
  <si>
    <t>Total expense</t>
  </si>
  <si>
    <t>Statement of Changes in Equity</t>
  </si>
  <si>
    <t>Issued and</t>
  </si>
  <si>
    <t>paid-up</t>
  </si>
  <si>
    <t>share capital</t>
  </si>
  <si>
    <t>Total</t>
  </si>
  <si>
    <t>and income tax expense</t>
  </si>
  <si>
    <t>Revenues from sales of goods</t>
  </si>
  <si>
    <t>Statement of Cash Flows</t>
  </si>
  <si>
    <t>Cash flows from operating activities</t>
  </si>
  <si>
    <t>Adjustments for :</t>
  </si>
  <si>
    <t>Employee benefit expenses</t>
  </si>
  <si>
    <t>Interest income</t>
  </si>
  <si>
    <t>Finance costs</t>
  </si>
  <si>
    <t>Changes in operating assets and liabilities :</t>
  </si>
  <si>
    <t>Trade and other receivables</t>
  </si>
  <si>
    <t>Trade and other payables</t>
  </si>
  <si>
    <t>before interest and income tax paid</t>
  </si>
  <si>
    <t>Interest paid</t>
  </si>
  <si>
    <t>Income tax paid</t>
  </si>
  <si>
    <t>The accompanying notes are an integral part of these financial statements</t>
  </si>
  <si>
    <t>Cash flows from investing activities</t>
  </si>
  <si>
    <t>Cash flows from financing activities</t>
  </si>
  <si>
    <t>Proceeds from short-term borrowings from financial institutions</t>
  </si>
  <si>
    <t>Opening balance</t>
  </si>
  <si>
    <t>Closing balance</t>
  </si>
  <si>
    <t>Non-cash transactions</t>
  </si>
  <si>
    <t>Contract liabilities</t>
  </si>
  <si>
    <t>Contract assets</t>
  </si>
  <si>
    <t>-</t>
  </si>
  <si>
    <t>Long-term loans from financial institutions</t>
  </si>
  <si>
    <t>Gross profit</t>
  </si>
  <si>
    <t>Profit before expenses</t>
  </si>
  <si>
    <t>Total comprehensive income for the year</t>
  </si>
  <si>
    <t xml:space="preserve">  for the year, net of tax</t>
  </si>
  <si>
    <t>Right-of-use assets, net</t>
  </si>
  <si>
    <t>Net cash used in investing activities</t>
  </si>
  <si>
    <r>
      <t xml:space="preserve">Director  </t>
    </r>
    <r>
      <rPr>
        <u/>
        <sz val="9"/>
        <rFont val="Arial"/>
        <family val="2"/>
      </rPr>
      <t xml:space="preserve">                                                               .</t>
    </r>
  </si>
  <si>
    <r>
      <t xml:space="preserve">Statement of Financial Position </t>
    </r>
    <r>
      <rPr>
        <sz val="9"/>
        <rFont val="Arial"/>
        <family val="2"/>
      </rPr>
      <t>(Cont'd)</t>
    </r>
  </si>
  <si>
    <t xml:space="preserve">Current portion of long-term loans </t>
  </si>
  <si>
    <t>from financial institutions</t>
  </si>
  <si>
    <t xml:space="preserve">Items that will not be reclassified to profit or loss </t>
  </si>
  <si>
    <t xml:space="preserve">Statement of Comprehensive Income </t>
  </si>
  <si>
    <t>Deposits at financial institutions used as collateral</t>
  </si>
  <si>
    <t>Deferred tax assets</t>
  </si>
  <si>
    <t>Current portion of lease liabilities</t>
  </si>
  <si>
    <t>Lease liabilities</t>
  </si>
  <si>
    <t>Remeasurements of post-employment benefit obligations</t>
  </si>
  <si>
    <t>Income tax on items that will not be reclassified to profit or loss</t>
  </si>
  <si>
    <t>Changes in equity</t>
  </si>
  <si>
    <t>Cash flows before changes in operating assets and liabilities</t>
  </si>
  <si>
    <t>Interest received</t>
  </si>
  <si>
    <t>Repayments for short-term borrowings from financial institutions</t>
  </si>
  <si>
    <t>Proceeds from long-term loan from financial institutions</t>
  </si>
  <si>
    <t>Repayments for long-term loan from financial institutions</t>
  </si>
  <si>
    <t>Proceeds from ordinary share issuance</t>
  </si>
  <si>
    <t>Payments for principal elements of lease payments</t>
  </si>
  <si>
    <t>Acquisitions of assets under leases contracts</t>
  </si>
  <si>
    <t>Appropriated - Legal reserve</t>
  </si>
  <si>
    <t>Share-based payment</t>
  </si>
  <si>
    <t>Appropriated -</t>
  </si>
  <si>
    <t>Legal reserve</t>
  </si>
  <si>
    <t>Share-based</t>
  </si>
  <si>
    <t>payment</t>
  </si>
  <si>
    <t>Dividends paid</t>
  </si>
  <si>
    <t>Intangible assets, net</t>
  </si>
  <si>
    <t>Net cash used in operating activities</t>
  </si>
  <si>
    <t>Payments for intangible assets</t>
  </si>
  <si>
    <t>Proceeds from overdrafts</t>
  </si>
  <si>
    <t>Repayments for overdrafts</t>
  </si>
  <si>
    <t>Dividend paid for the shareholder</t>
  </si>
  <si>
    <t>2022</t>
  </si>
  <si>
    <t>Opening balance as at 1 January 2022</t>
  </si>
  <si>
    <t>Closing balance as at 31 December 2022</t>
  </si>
  <si>
    <t xml:space="preserve">   430,000,000 ordinary shares of par Baht 0.5 each</t>
  </si>
  <si>
    <t xml:space="preserve">   430,000,000 ordinary shares of Baht 0.5 each paid-up</t>
  </si>
  <si>
    <t>Premium</t>
  </si>
  <si>
    <t>on paid-up</t>
  </si>
  <si>
    <t>Twenty-Four Con &amp; Supply Public Company Limited</t>
  </si>
  <si>
    <t>Premium on paid-up capital</t>
  </si>
  <si>
    <t>capital</t>
  </si>
  <si>
    <t>Proceeds from shares issued</t>
  </si>
  <si>
    <t>Paid-up share capital</t>
  </si>
  <si>
    <t>Gain from disposal of right-of-use assets</t>
  </si>
  <si>
    <t>Cash used in operating activities</t>
  </si>
  <si>
    <t>Payments for right-of-use assets</t>
  </si>
  <si>
    <t>Proceeds from disposal of right-of-use assets</t>
  </si>
  <si>
    <t>Share issuance expenses</t>
  </si>
  <si>
    <t>For the year ended 31 December 2023</t>
  </si>
  <si>
    <t>Significant non-cash transaction for the years ended 31 December 2023 and 2022 are as follows:</t>
  </si>
  <si>
    <t>Opening balance as at 1 January 2023</t>
  </si>
  <si>
    <t>Closing balance as at 31 December 2023</t>
  </si>
  <si>
    <t>2023</t>
  </si>
  <si>
    <t>As at 31 December 2023</t>
  </si>
  <si>
    <t>Consolidated</t>
  </si>
  <si>
    <t>Separate</t>
  </si>
  <si>
    <t>Investment in a subsidiary</t>
  </si>
  <si>
    <t>Loan from related parties</t>
  </si>
  <si>
    <t>Revenue from construction and rendering services</t>
  </si>
  <si>
    <t>equity</t>
  </si>
  <si>
    <t>Change in equity for the period</t>
  </si>
  <si>
    <t>Total comprehensive loss for the period</t>
  </si>
  <si>
    <t>Attributable to owners of the parent</t>
  </si>
  <si>
    <t>owners of</t>
  </si>
  <si>
    <t>the parent</t>
  </si>
  <si>
    <t>Depreciation and amortisation</t>
  </si>
  <si>
    <t>Gain from disposal of equipment</t>
  </si>
  <si>
    <t>Payments for acquisition of a subsidiary</t>
  </si>
  <si>
    <t>Payments for purchase of leasehold improvements and equipment</t>
  </si>
  <si>
    <t>Proceeds from disposal of equipment</t>
  </si>
  <si>
    <t>Proceeds from short-term borrowings from related parties</t>
  </si>
  <si>
    <t>Repayments on short-term borrowings from related parties</t>
  </si>
  <si>
    <t>Cost of constructions and services</t>
  </si>
  <si>
    <r>
      <t xml:space="preserve">Statement of Cash Flows </t>
    </r>
    <r>
      <rPr>
        <sz val="9"/>
        <rFont val="Arial"/>
        <family val="2"/>
      </rPr>
      <t>(Cont'd)</t>
    </r>
  </si>
  <si>
    <t>10, 12</t>
  </si>
  <si>
    <t>12, 15</t>
  </si>
  <si>
    <t>Derivative liabilities</t>
  </si>
  <si>
    <t>(Loss) earnings per share</t>
  </si>
  <si>
    <t>Total comprehensive income (loss) for the year</t>
  </si>
  <si>
    <t>(Loss) profit for the year</t>
  </si>
  <si>
    <t>(Loss) profit before income tax expense</t>
  </si>
  <si>
    <t>(Loss) profit before finance costs</t>
  </si>
  <si>
    <t>Income tax revenue (expense)</t>
  </si>
  <si>
    <t>Total comprehensive loss for the year</t>
  </si>
  <si>
    <t>Increase in deposits at financial institutions used as collateral</t>
  </si>
  <si>
    <t>Net (decrease) increase in cash and cash equivalents</t>
  </si>
  <si>
    <t>Net cash (used in) generated from financing activities</t>
  </si>
  <si>
    <t>32 c)</t>
  </si>
  <si>
    <t>Basic (loss) earnings per share (Baht)</t>
  </si>
  <si>
    <t>Payable for acquisition of equipment</t>
  </si>
  <si>
    <t>Reversal of loss allowance</t>
  </si>
  <si>
    <t>Unrealised gain on foreign exchage rate</t>
  </si>
  <si>
    <t>Loss on derivatives</t>
  </si>
  <si>
    <t>Loss from write-off equipment</t>
  </si>
  <si>
    <t>12, 21</t>
  </si>
  <si>
    <t>Other comprehensive income (loss):</t>
  </si>
  <si>
    <t>Other comprehensive income (loss)</t>
  </si>
  <si>
    <t>Consolidated financial statements</t>
  </si>
  <si>
    <t>financial statements</t>
  </si>
  <si>
    <t>Separate financial statements</t>
  </si>
  <si>
    <t>(Loss) Profit before income tax</t>
  </si>
  <si>
    <t>Gain on lease cancellation</t>
  </si>
  <si>
    <t>Gain on reversal of accounting estimates</t>
  </si>
  <si>
    <t>Retained (deficits) earnings</t>
  </si>
  <si>
    <t>Retained  earnings (deficits)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</si>
</sst>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8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;@"/>
    <numFmt numFmtId="167" formatCode="#,##0.00\ &quot;F&quot;;\-#,##0.00\ &quot;F&quot;"/>
    <numFmt numFmtId="168" formatCode="dd\-mmm\-yy_)"/>
    <numFmt numFmtId="169" formatCode="0.0%"/>
    <numFmt numFmtId="170" formatCode="0.00_)"/>
    <numFmt numFmtId="171" formatCode="_-* #,##0_฿_-;\-* #,##0_฿_-;_-* &quot;-&quot;_฿_-;_-@_-"/>
    <numFmt numFmtId="172" formatCode="_-* #,##0.00_฿_-;\-* #,##0.00_฿_-;_-* &quot;-&quot;??_฿_-;_-@_-"/>
    <numFmt numFmtId="173" formatCode="_-* #,##0&quot;฿&quot;_-;\-* #,##0&quot;฿&quot;_-;_-* &quot;-&quot;&quot;฿&quot;_-;_-@_-"/>
    <numFmt numFmtId="174" formatCode="_-* #,##0.00&quot;฿&quot;_-;\-* #,##0.00&quot;฿&quot;_-;_-* &quot;-&quot;??&quot;฿&quot;_-;_-@_-"/>
    <numFmt numFmtId="175" formatCode="_-* #,##0.00\ _€_-;\-* #,##0.00\ _€_-;_-* &quot;-&quot;??\ _€_-;_-@_-"/>
    <numFmt numFmtId="176" formatCode="_-* #,##0.00\ &quot;€&quot;_-;\-* #,##0.00\ &quot;€&quot;_-;_-* &quot;-&quot;??\ &quot;€&quot;_-;_-@_-"/>
    <numFmt numFmtId="177" formatCode="_-* #,##0_-;\-* #,##0_-;_-* &quot;-&quot;??_-;_-@_-"/>
    <numFmt numFmtId="178" formatCode="0.000"/>
    <numFmt numFmtId="179" formatCode="_(* #,##0.000_);_(* \(#,##0.000\);_(* &quot;-&quot;??_);_(@_)"/>
    <numFmt numFmtId="180" formatCode="\t&quot;฿&quot;#,##0.00_);[Red]\(\t&quot;฿&quot;#,##0.00\)"/>
    <numFmt numFmtId="181" formatCode="#,##0.000"/>
    <numFmt numFmtId="182" formatCode="B1mmm\-yy"/>
    <numFmt numFmtId="183" formatCode="0.000%"/>
    <numFmt numFmtId="184" formatCode="#,##0.00;\(#,##0.00\)"/>
    <numFmt numFmtId="185" formatCode="#,##0.00;\(#,##0.00\);&quot;-&quot;;@"/>
    <numFmt numFmtId="186" formatCode="[$-1010000]d/m/yy;@"/>
    <numFmt numFmtId="187" formatCode="_(* #,##0_);_(* \(#,##0\);_(* &quot;-&quot;_)\ \ \ \ \ ;_(@_)"/>
    <numFmt numFmtId="188" formatCode="_(* #,##0_);_(* \(#,##0\);_(* &quot;-&quot;??_);_(@_)"/>
    <numFmt numFmtId="189" formatCode="#,##0;\(#,##0\);\-"/>
  </numFmts>
  <fonts count="73"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Angsana New"/>
      <family val="1"/>
    </font>
    <font>
      <sz val="10"/>
      <name val="ApFont"/>
      <charset val="222"/>
    </font>
    <font>
      <sz val="10"/>
      <name val="ApFont"/>
    </font>
    <font>
      <b/>
      <sz val="11"/>
      <name val="Times New Roman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0"/>
      <name val="Arial"/>
      <family val="2"/>
      <charset val="22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sz val="13"/>
      <name val="Browallia New"/>
      <family val="2"/>
    </font>
    <font>
      <sz val="9"/>
      <color theme="1"/>
      <name val="Browallia New"/>
      <family val="2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u/>
      <sz val="11"/>
      <color theme="10"/>
      <name val="Calibri"/>
      <family val="2"/>
      <scheme val="minor"/>
    </font>
    <font>
      <sz val="10"/>
      <color theme="1"/>
      <name val="Arial Unicode MS"/>
      <family val="2"/>
    </font>
    <font>
      <u/>
      <sz val="10"/>
      <color rgb="FF0563C1"/>
      <name val="Georgia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u/>
      <sz val="11"/>
      <color theme="10"/>
      <name val="Arial"/>
      <family val="2"/>
    </font>
    <font>
      <sz val="11"/>
      <color rgb="FF000000"/>
      <name val="Arial"/>
      <family val="2"/>
    </font>
    <font>
      <sz val="11"/>
      <name val="Calibri"/>
      <family val="2"/>
    </font>
    <font>
      <sz val="11"/>
      <color indexed="8"/>
      <name val="Arial"/>
      <family val="2"/>
    </font>
    <font>
      <sz val="10"/>
      <name val="Microsoft Sans Serif"/>
      <family val="2"/>
    </font>
    <font>
      <b/>
      <sz val="9"/>
      <color rgb="FF00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AFA"/>
        <bgColor indexed="64"/>
      </patternFill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6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164" fontId="6" fillId="0" borderId="0" applyFont="0" applyFill="0" applyBorder="0" applyAlignment="0" applyProtection="0"/>
    <xf numFmtId="167" fontId="7" fillId="0" borderId="0"/>
    <xf numFmtId="168" fontId="7" fillId="0" borderId="0"/>
    <xf numFmtId="169" fontId="7" fillId="0" borderId="0"/>
    <xf numFmtId="38" fontId="8" fillId="2" borderId="0" applyNumberFormat="0" applyBorder="0" applyAlignment="0" applyProtection="0"/>
    <xf numFmtId="10" fontId="8" fillId="3" borderId="3" applyNumberFormat="0" applyBorder="0" applyAlignment="0" applyProtection="0"/>
    <xf numFmtId="37" fontId="9" fillId="0" borderId="0"/>
    <xf numFmtId="170" fontId="10" fillId="0" borderId="0"/>
    <xf numFmtId="0" fontId="3" fillId="0" borderId="0"/>
    <xf numFmtId="0" fontId="3" fillId="0" borderId="0"/>
    <xf numFmtId="10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" fontId="6" fillId="0" borderId="4" applyNumberFormat="0" applyFill="0" applyAlignment="0" applyProtection="0">
      <alignment horizontal="center" vertical="center"/>
    </xf>
    <xf numFmtId="40" fontId="5" fillId="0" borderId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  <xf numFmtId="0" fontId="15" fillId="0" borderId="0"/>
    <xf numFmtId="0" fontId="6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17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  <xf numFmtId="0" fontId="11" fillId="0" borderId="0"/>
    <xf numFmtId="43" fontId="11" fillId="0" borderId="0" applyFont="0" applyFill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3" fillId="9" borderId="11" applyNumberFormat="0" applyAlignment="0" applyProtection="0"/>
    <xf numFmtId="0" fontId="23" fillId="9" borderId="11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26" fillId="7" borderId="8" applyNumberFormat="0" applyAlignment="0" applyProtection="0"/>
    <xf numFmtId="0" fontId="26" fillId="7" borderId="8" applyNumberFormat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8" borderId="9" applyNumberFormat="0" applyAlignment="0" applyProtection="0"/>
    <xf numFmtId="0" fontId="29" fillId="8" borderId="9" applyNumberFormat="0" applyAlignment="0" applyProtection="0"/>
    <xf numFmtId="9" fontId="18" fillId="0" borderId="0" applyFont="0" applyFill="0" applyBorder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6" fillId="0" borderId="0"/>
    <xf numFmtId="0" fontId="15" fillId="0" borderId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6" fillId="0" borderId="0"/>
    <xf numFmtId="17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1" fillId="0" borderId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1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1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9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6" fillId="0" borderId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33" fillId="0" borderId="0" applyNumberFormat="0" applyFill="0" applyBorder="0" applyAlignment="0" applyProtection="0"/>
    <xf numFmtId="0" fontId="6" fillId="0" borderId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15" fillId="0" borderId="0"/>
    <xf numFmtId="0" fontId="44" fillId="0" borderId="14" applyNumberFormat="0" applyFill="0" applyAlignment="0"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4" fillId="0" borderId="14" applyNumberFormat="0" applyFill="0" applyAlignment="0"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6" fillId="0" borderId="0">
      <protection locked="0"/>
    </xf>
    <xf numFmtId="0" fontId="11" fillId="0" borderId="0"/>
    <xf numFmtId="0" fontId="11" fillId="0" borderId="0"/>
    <xf numFmtId="0" fontId="31" fillId="0" borderId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1" fillId="0" borderId="0"/>
    <xf numFmtId="43" fontId="46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/>
    <xf numFmtId="0" fontId="15" fillId="0" borderId="0"/>
    <xf numFmtId="175" fontId="6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4" applyNumberFormat="0" applyFill="0" applyAlignment="0">
      <protection locked="0"/>
    </xf>
    <xf numFmtId="0" fontId="43" fillId="0" borderId="0" applyNumberFormat="0" applyFill="0" applyBorder="0" applyAlignment="0" applyProtection="0"/>
    <xf numFmtId="0" fontId="47" fillId="0" borderId="14" applyNumberFormat="0" applyFill="0" applyBorder="0" applyAlignment="0">
      <alignment wrapText="1"/>
      <protection locked="0"/>
    </xf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1" fillId="0" borderId="0"/>
    <xf numFmtId="0" fontId="31" fillId="0" borderId="0"/>
    <xf numFmtId="0" fontId="44" fillId="0" borderId="14" applyNumberFormat="0" applyFill="0" applyAlignment="0">
      <alignment wrapText="1"/>
      <protection locked="0"/>
    </xf>
    <xf numFmtId="43" fontId="31" fillId="0" borderId="0" applyFont="0" applyFill="0" applyBorder="0" applyAlignment="0" applyProtection="0"/>
    <xf numFmtId="0" fontId="31" fillId="0" borderId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43" fontId="11" fillId="0" borderId="0" applyFont="0" applyFill="0" applyBorder="0" applyAlignment="0" applyProtection="0"/>
    <xf numFmtId="0" fontId="45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6" fillId="0" borderId="0">
      <protection locked="0"/>
    </xf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4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6" fillId="0" borderId="0"/>
    <xf numFmtId="43" fontId="11" fillId="0" borderId="0" applyFont="0" applyFill="0" applyBorder="0" applyAlignment="0" applyProtection="0"/>
    <xf numFmtId="0" fontId="48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" fillId="0" borderId="0"/>
    <xf numFmtId="0" fontId="4" fillId="0" borderId="0"/>
    <xf numFmtId="17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46" fillId="0" borderId="0"/>
    <xf numFmtId="0" fontId="16" fillId="0" borderId="0"/>
    <xf numFmtId="43" fontId="46" fillId="0" borderId="0" applyFont="0" applyFill="0" applyBorder="0" applyAlignment="0" applyProtection="0"/>
    <xf numFmtId="0" fontId="47" fillId="0" borderId="0" applyNumberFormat="0" applyFill="0" applyBorder="0" applyAlignment="0">
      <protection locked="0"/>
    </xf>
    <xf numFmtId="0" fontId="16" fillId="0" borderId="0">
      <protection locked="0"/>
    </xf>
    <xf numFmtId="43" fontId="6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  <xf numFmtId="43" fontId="11" fillId="0" borderId="0" applyFont="0" applyFill="0" applyBorder="0" applyAlignment="0" applyProtection="0"/>
    <xf numFmtId="0" fontId="15" fillId="0" borderId="0"/>
    <xf numFmtId="43" fontId="1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32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/>
    <xf numFmtId="186" fontId="11" fillId="0" borderId="0"/>
    <xf numFmtId="0" fontId="49" fillId="0" borderId="0">
      <alignment vertical="top"/>
    </xf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1" fillId="0" borderId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1" fillId="11" borderId="0" applyNumberFormat="0" applyBorder="0" applyAlignment="0" applyProtection="0"/>
    <xf numFmtId="0" fontId="31" fillId="15" borderId="0" applyNumberFormat="0" applyBorder="0" applyAlignment="0" applyProtection="0"/>
    <xf numFmtId="0" fontId="31" fillId="19" borderId="0" applyNumberFormat="0" applyBorder="0" applyAlignment="0" applyProtection="0"/>
    <xf numFmtId="0" fontId="31" fillId="23" borderId="0" applyNumberFormat="0" applyBorder="0" applyAlignment="0" applyProtection="0"/>
    <xf numFmtId="0" fontId="31" fillId="27" borderId="0" applyNumberFormat="0" applyBorder="0" applyAlignment="0" applyProtection="0"/>
    <xf numFmtId="0" fontId="31" fillId="31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20" borderId="0" applyNumberFormat="0" applyBorder="0" applyAlignment="0" applyProtection="0"/>
    <xf numFmtId="0" fontId="31" fillId="24" borderId="0" applyNumberFormat="0" applyBorder="0" applyAlignment="0" applyProtection="0"/>
    <xf numFmtId="0" fontId="31" fillId="28" borderId="0" applyNumberFormat="0" applyBorder="0" applyAlignment="0" applyProtection="0"/>
    <xf numFmtId="0" fontId="31" fillId="32" borderId="0" applyNumberFormat="0" applyBorder="0" applyAlignment="0" applyProtection="0"/>
    <xf numFmtId="0" fontId="51" fillId="13" borderId="0" applyNumberFormat="0" applyBorder="0" applyAlignment="0" applyProtection="0"/>
    <xf numFmtId="0" fontId="51" fillId="17" borderId="0" applyNumberFormat="0" applyBorder="0" applyAlignment="0" applyProtection="0"/>
    <xf numFmtId="0" fontId="51" fillId="21" borderId="0" applyNumberFormat="0" applyBorder="0" applyAlignment="0" applyProtection="0"/>
    <xf numFmtId="0" fontId="51" fillId="25" borderId="0" applyNumberFormat="0" applyBorder="0" applyAlignment="0" applyProtection="0"/>
    <xf numFmtId="0" fontId="51" fillId="29" borderId="0" applyNumberFormat="0" applyBorder="0" applyAlignment="0" applyProtection="0"/>
    <xf numFmtId="0" fontId="51" fillId="33" borderId="0" applyNumberFormat="0" applyBorder="0" applyAlignment="0" applyProtection="0"/>
    <xf numFmtId="0" fontId="51" fillId="10" borderId="0" applyNumberFormat="0" applyBorder="0" applyAlignment="0" applyProtection="0"/>
    <xf numFmtId="0" fontId="51" fillId="14" borderId="0" applyNumberFormat="0" applyBorder="0" applyAlignment="0" applyProtection="0"/>
    <xf numFmtId="0" fontId="51" fillId="18" borderId="0" applyNumberFormat="0" applyBorder="0" applyAlignment="0" applyProtection="0"/>
    <xf numFmtId="0" fontId="51" fillId="22" borderId="0" applyNumberFormat="0" applyBorder="0" applyAlignment="0" applyProtection="0"/>
    <xf numFmtId="0" fontId="51" fillId="26" borderId="0" applyNumberFormat="0" applyBorder="0" applyAlignment="0" applyProtection="0"/>
    <xf numFmtId="0" fontId="51" fillId="30" borderId="0" applyNumberFormat="0" applyBorder="0" applyAlignment="0" applyProtection="0"/>
    <xf numFmtId="0" fontId="52" fillId="5" borderId="0" applyNumberFormat="0" applyBorder="0" applyAlignment="0" applyProtection="0"/>
    <xf numFmtId="0" fontId="53" fillId="8" borderId="8" applyNumberFormat="0" applyAlignment="0" applyProtection="0"/>
    <xf numFmtId="0" fontId="54" fillId="9" borderId="11" applyNumberFormat="0" applyAlignment="0" applyProtection="0"/>
    <xf numFmtId="43" fontId="31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56" fillId="4" borderId="0" applyNumberFormat="0" applyBorder="0" applyAlignment="0" applyProtection="0"/>
    <xf numFmtId="0" fontId="57" fillId="0" borderId="5" applyNumberFormat="0" applyFill="0" applyAlignment="0" applyProtection="0"/>
    <xf numFmtId="0" fontId="58" fillId="0" borderId="6" applyNumberFormat="0" applyFill="0" applyAlignment="0" applyProtection="0"/>
    <xf numFmtId="0" fontId="59" fillId="0" borderId="7" applyNumberFormat="0" applyFill="0" applyAlignment="0" applyProtection="0"/>
    <xf numFmtId="0" fontId="59" fillId="0" borderId="0" applyNumberFormat="0" applyFill="0" applyBorder="0" applyAlignment="0" applyProtection="0"/>
    <xf numFmtId="0" fontId="60" fillId="7" borderId="8" applyNumberFormat="0" applyAlignment="0" applyProtection="0"/>
    <xf numFmtId="0" fontId="61" fillId="0" borderId="10" applyNumberFormat="0" applyFill="0" applyAlignment="0" applyProtection="0"/>
    <xf numFmtId="0" fontId="62" fillId="6" borderId="0" applyNumberFormat="0" applyBorder="0" applyAlignment="0" applyProtection="0"/>
    <xf numFmtId="0" fontId="31" fillId="35" borderId="13" applyNumberFormat="0" applyFont="0" applyAlignment="0" applyProtection="0"/>
    <xf numFmtId="0" fontId="63" fillId="8" borderId="9" applyNumberFormat="0" applyAlignment="0" applyProtection="0"/>
    <xf numFmtId="0" fontId="64" fillId="0" borderId="0" applyNumberFormat="0" applyFill="0" applyBorder="0" applyAlignment="0" applyProtection="0"/>
    <xf numFmtId="0" fontId="65" fillId="0" borderId="12" applyNumberFormat="0" applyFill="0" applyAlignment="0" applyProtection="0"/>
    <xf numFmtId="0" fontId="50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6" fillId="0" borderId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5" fillId="0" borderId="0"/>
    <xf numFmtId="43" fontId="31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7" fillId="0" borderId="14" applyNumberFormat="0" applyFill="0" applyAlignment="0"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31" fillId="0" borderId="0"/>
    <xf numFmtId="43" fontId="1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5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7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4" fillId="0" borderId="14" applyNumberFormat="0" applyFill="0" applyAlignment="0">
      <protection locked="0"/>
    </xf>
    <xf numFmtId="43" fontId="11" fillId="0" borderId="0" applyFont="0" applyFill="0" applyBorder="0" applyAlignment="0" applyProtection="0"/>
    <xf numFmtId="0" fontId="15" fillId="0" borderId="0"/>
    <xf numFmtId="0" fontId="45" fillId="0" borderId="0" applyNumberForma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5" fillId="0" borderId="0"/>
    <xf numFmtId="0" fontId="17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5" fillId="0" borderId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6" fillId="0" borderId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44" fillId="0" borderId="14" applyNumberFormat="0" applyFill="0" applyAlignment="0">
      <protection locked="0"/>
    </xf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5" fillId="0" borderId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8" fillId="0" borderId="0"/>
    <xf numFmtId="0" fontId="11" fillId="0" borderId="0"/>
    <xf numFmtId="0" fontId="47" fillId="0" borderId="0" applyNumberFormat="0" applyFill="0" applyBorder="0" applyAlignment="0">
      <alignment vertical="top"/>
      <protection locked="0"/>
    </xf>
    <xf numFmtId="43" fontId="68" fillId="0" borderId="0" applyFont="0" applyFill="0" applyBorder="0" applyAlignment="0" applyProtection="0"/>
    <xf numFmtId="0" fontId="47" fillId="0" borderId="14" applyNumberFormat="0" applyFill="0" applyBorder="0" applyAlignment="0">
      <protection locked="0"/>
    </xf>
    <xf numFmtId="43" fontId="68" fillId="0" borderId="0" applyFont="0" applyFill="0" applyBorder="0" applyAlignment="0" applyProtection="0"/>
    <xf numFmtId="0" fontId="69" fillId="0" borderId="0"/>
    <xf numFmtId="43" fontId="11" fillId="0" borderId="0" applyFont="0" applyFill="0" applyBorder="0" applyAlignment="0" applyProtection="0"/>
    <xf numFmtId="9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44" fillId="0" borderId="14" applyNumberFormat="0" applyFill="0" applyAlignment="0">
      <protection locked="0"/>
    </xf>
    <xf numFmtId="43" fontId="11" fillId="0" borderId="0" applyFont="0" applyFill="0" applyBorder="0" applyAlignment="0" applyProtection="0"/>
    <xf numFmtId="0" fontId="4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71" fillId="0" borderId="0"/>
    <xf numFmtId="0" fontId="11" fillId="0" borderId="0"/>
    <xf numFmtId="164" fontId="1" fillId="0" borderId="0" applyFont="0" applyFill="0" applyBorder="0" applyAlignment="0" applyProtection="0"/>
    <xf numFmtId="0" fontId="15" fillId="0" borderId="0"/>
  </cellStyleXfs>
  <cellXfs count="172">
    <xf numFmtId="0" fontId="0" fillId="0" borderId="0" xfId="0"/>
    <xf numFmtId="0" fontId="34" fillId="0" borderId="0" xfId="1" applyFont="1" applyAlignment="1">
      <alignment vertical="center"/>
    </xf>
    <xf numFmtId="37" fontId="34" fillId="0" borderId="0" xfId="1" applyNumberFormat="1" applyFont="1" applyAlignment="1">
      <alignment vertical="center"/>
    </xf>
    <xf numFmtId="0" fontId="34" fillId="0" borderId="0" xfId="1" applyFont="1" applyAlignment="1">
      <alignment horizontal="center" vertical="center"/>
    </xf>
    <xf numFmtId="166" fontId="34" fillId="0" borderId="0" xfId="2" applyNumberFormat="1" applyFont="1" applyFill="1" applyAlignment="1">
      <alignment horizontal="right" vertical="center"/>
    </xf>
    <xf numFmtId="0" fontId="34" fillId="0" borderId="1" xfId="1" applyFont="1" applyBorder="1" applyAlignment="1">
      <alignment vertical="center"/>
    </xf>
    <xf numFmtId="37" fontId="34" fillId="0" borderId="1" xfId="1" applyNumberFormat="1" applyFont="1" applyBorder="1" applyAlignment="1">
      <alignment vertical="center"/>
    </xf>
    <xf numFmtId="0" fontId="34" fillId="0" borderId="1" xfId="1" applyFont="1" applyBorder="1" applyAlignment="1">
      <alignment horizontal="center" vertical="center"/>
    </xf>
    <xf numFmtId="166" fontId="34" fillId="0" borderId="1" xfId="2" applyNumberFormat="1" applyFont="1" applyFill="1" applyBorder="1" applyAlignment="1">
      <alignment horizontal="right" vertical="center"/>
    </xf>
    <xf numFmtId="166" fontId="34" fillId="0" borderId="0" xfId="2" applyNumberFormat="1" applyFont="1" applyFill="1" applyBorder="1" applyAlignment="1">
      <alignment horizontal="right" vertical="center"/>
    </xf>
    <xf numFmtId="0" fontId="35" fillId="0" borderId="0" xfId="1" quotePrefix="1" applyFont="1" applyAlignment="1">
      <alignment vertical="center"/>
    </xf>
    <xf numFmtId="0" fontId="35" fillId="0" borderId="0" xfId="1" applyFont="1" applyAlignment="1">
      <alignment vertical="center"/>
    </xf>
    <xf numFmtId="37" fontId="35" fillId="0" borderId="0" xfId="1" applyNumberFormat="1" applyFont="1" applyAlignment="1">
      <alignment vertical="center"/>
    </xf>
    <xf numFmtId="0" fontId="35" fillId="0" borderId="0" xfId="1" applyFont="1" applyAlignment="1">
      <alignment horizontal="center" vertical="center"/>
    </xf>
    <xf numFmtId="166" fontId="35" fillId="0" borderId="0" xfId="2" applyNumberFormat="1" applyFont="1" applyFill="1" applyAlignment="1">
      <alignment horizontal="right" vertical="center"/>
    </xf>
    <xf numFmtId="0" fontId="34" fillId="0" borderId="0" xfId="1" quotePrefix="1" applyFont="1" applyAlignment="1">
      <alignment vertical="center"/>
    </xf>
    <xf numFmtId="0" fontId="35" fillId="0" borderId="0" xfId="1" quotePrefix="1" applyFont="1" applyAlignment="1">
      <alignment horizontal="center" vertical="center"/>
    </xf>
    <xf numFmtId="166" fontId="35" fillId="0" borderId="0" xfId="2" quotePrefix="1" applyNumberFormat="1" applyFont="1" applyFill="1" applyAlignment="1">
      <alignment horizontal="right" vertical="center"/>
    </xf>
    <xf numFmtId="166" fontId="35" fillId="0" borderId="0" xfId="2" applyNumberFormat="1" applyFont="1" applyFill="1" applyBorder="1" applyAlignment="1">
      <alignment horizontal="right" vertical="center"/>
    </xf>
    <xf numFmtId="37" fontId="35" fillId="0" borderId="0" xfId="1" quotePrefix="1" applyNumberFormat="1" applyFont="1" applyAlignment="1">
      <alignment vertical="center"/>
    </xf>
    <xf numFmtId="184" fontId="35" fillId="0" borderId="0" xfId="1" applyNumberFormat="1" applyFont="1" applyAlignment="1">
      <alignment vertical="center"/>
    </xf>
    <xf numFmtId="166" fontId="35" fillId="0" borderId="1" xfId="2" applyNumberFormat="1" applyFont="1" applyFill="1" applyBorder="1" applyAlignment="1">
      <alignment horizontal="right" vertical="center"/>
    </xf>
    <xf numFmtId="184" fontId="34" fillId="0" borderId="0" xfId="1" applyNumberFormat="1" applyFont="1" applyAlignment="1">
      <alignment vertical="center"/>
    </xf>
    <xf numFmtId="166" fontId="35" fillId="0" borderId="2" xfId="2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left" vertical="center"/>
    </xf>
    <xf numFmtId="184" fontId="35" fillId="0" borderId="1" xfId="1" applyNumberFormat="1" applyFont="1" applyBorder="1" applyAlignment="1">
      <alignment vertical="center"/>
    </xf>
    <xf numFmtId="0" fontId="35" fillId="0" borderId="1" xfId="1" applyFont="1" applyBorder="1" applyAlignment="1">
      <alignment vertical="center"/>
    </xf>
    <xf numFmtId="37" fontId="35" fillId="0" borderId="1" xfId="1" applyNumberFormat="1" applyFont="1" applyBorder="1" applyAlignment="1">
      <alignment vertical="center"/>
    </xf>
    <xf numFmtId="0" fontId="35" fillId="0" borderId="1" xfId="1" applyFont="1" applyBorder="1" applyAlignment="1">
      <alignment horizontal="center" vertical="center"/>
    </xf>
    <xf numFmtId="166" fontId="35" fillId="0" borderId="1" xfId="2" quotePrefix="1" applyNumberFormat="1" applyFont="1" applyFill="1" applyBorder="1" applyAlignment="1">
      <alignment horizontal="right" vertical="center"/>
    </xf>
    <xf numFmtId="37" fontId="35" fillId="0" borderId="0" xfId="0" applyNumberFormat="1" applyFont="1" applyAlignment="1">
      <alignment vertical="center"/>
    </xf>
    <xf numFmtId="166" fontId="35" fillId="34" borderId="0" xfId="2" quotePrefix="1" applyNumberFormat="1" applyFont="1" applyFill="1" applyAlignment="1">
      <alignment horizontal="right" vertical="center"/>
    </xf>
    <xf numFmtId="166" fontId="35" fillId="34" borderId="0" xfId="2" applyNumberFormat="1" applyFont="1" applyFill="1" applyAlignment="1">
      <alignment horizontal="right" vertical="center"/>
    </xf>
    <xf numFmtId="166" fontId="35" fillId="34" borderId="0" xfId="2" applyNumberFormat="1" applyFont="1" applyFill="1" applyBorder="1" applyAlignment="1">
      <alignment horizontal="right" vertical="center"/>
    </xf>
    <xf numFmtId="166" fontId="35" fillId="34" borderId="1" xfId="2" applyNumberFormat="1" applyFont="1" applyFill="1" applyBorder="1" applyAlignment="1">
      <alignment horizontal="right" vertical="center"/>
    </xf>
    <xf numFmtId="166" fontId="35" fillId="34" borderId="2" xfId="2" applyNumberFormat="1" applyFont="1" applyFill="1" applyBorder="1" applyAlignment="1">
      <alignment horizontal="right" vertical="center"/>
    </xf>
    <xf numFmtId="166" fontId="35" fillId="34" borderId="1" xfId="2" quotePrefix="1" applyNumberFormat="1" applyFont="1" applyFill="1" applyBorder="1" applyAlignment="1">
      <alignment horizontal="right" vertical="center"/>
    </xf>
    <xf numFmtId="165" fontId="34" fillId="0" borderId="1" xfId="0" applyNumberFormat="1" applyFont="1" applyBorder="1" applyAlignment="1">
      <alignment vertical="center"/>
    </xf>
    <xf numFmtId="165" fontId="34" fillId="0" borderId="0" xfId="1" applyNumberFormat="1" applyFont="1" applyAlignment="1">
      <alignment vertical="center"/>
    </xf>
    <xf numFmtId="166" fontId="35" fillId="0" borderId="0" xfId="2" quotePrefix="1" applyNumberFormat="1" applyFont="1" applyFill="1" applyBorder="1" applyAlignment="1">
      <alignment horizontal="right" vertical="center"/>
    </xf>
    <xf numFmtId="49" fontId="34" fillId="0" borderId="0" xfId="0" applyNumberFormat="1" applyFont="1" applyAlignment="1">
      <alignment horizontal="left" vertical="center"/>
    </xf>
    <xf numFmtId="166" fontId="35" fillId="0" borderId="0" xfId="2" quotePrefix="1" applyNumberFormat="1" applyFont="1" applyFill="1" applyBorder="1" applyAlignment="1">
      <alignment horizontal="center" vertical="center"/>
    </xf>
    <xf numFmtId="37" fontId="35" fillId="0" borderId="0" xfId="1" applyNumberFormat="1" applyFont="1" applyAlignment="1">
      <alignment horizontal="center"/>
    </xf>
    <xf numFmtId="166" fontId="35" fillId="34" borderId="0" xfId="2" quotePrefix="1" applyNumberFormat="1" applyFont="1" applyFill="1" applyBorder="1" applyAlignment="1">
      <alignment horizontal="right" vertical="center"/>
    </xf>
    <xf numFmtId="37" fontId="35" fillId="0" borderId="0" xfId="4" applyNumberFormat="1" applyFont="1" applyAlignment="1">
      <alignment vertical="center"/>
    </xf>
    <xf numFmtId="166" fontId="39" fillId="0" borderId="0" xfId="4" applyNumberFormat="1" applyFont="1" applyAlignment="1">
      <alignment horizontal="center" vertical="center"/>
    </xf>
    <xf numFmtId="166" fontId="35" fillId="0" borderId="0" xfId="4" applyNumberFormat="1" applyFont="1" applyAlignment="1">
      <alignment horizontal="center" vertical="center"/>
    </xf>
    <xf numFmtId="166" fontId="35" fillId="0" borderId="0" xfId="4" applyNumberFormat="1" applyFont="1" applyAlignment="1">
      <alignment horizontal="right" vertical="center"/>
    </xf>
    <xf numFmtId="166" fontId="35" fillId="0" borderId="0" xfId="5" applyNumberFormat="1" applyFont="1" applyAlignment="1">
      <alignment horizontal="centerContinuous" vertical="center"/>
    </xf>
    <xf numFmtId="37" fontId="35" fillId="0" borderId="0" xfId="5" applyNumberFormat="1" applyFont="1" applyAlignment="1">
      <alignment vertical="center"/>
    </xf>
    <xf numFmtId="165" fontId="34" fillId="0" borderId="0" xfId="3" applyNumberFormat="1" applyFont="1" applyAlignment="1">
      <alignment vertical="center"/>
    </xf>
    <xf numFmtId="166" fontId="35" fillId="0" borderId="0" xfId="5" applyNumberFormat="1" applyFont="1" applyAlignment="1">
      <alignment horizontal="left" vertical="center"/>
    </xf>
    <xf numFmtId="166" fontId="34" fillId="0" borderId="1" xfId="2" applyNumberFormat="1" applyFont="1" applyBorder="1" applyAlignment="1">
      <alignment horizontal="right" vertical="center"/>
    </xf>
    <xf numFmtId="166" fontId="35" fillId="0" borderId="0" xfId="5" applyNumberFormat="1" applyFont="1" applyAlignment="1">
      <alignment vertical="center"/>
    </xf>
    <xf numFmtId="166" fontId="34" fillId="0" borderId="0" xfId="3" applyNumberFormat="1" applyFont="1" applyAlignment="1">
      <alignment horizontal="right" vertical="center"/>
    </xf>
    <xf numFmtId="37" fontId="35" fillId="0" borderId="0" xfId="5" applyNumberFormat="1" applyFont="1" applyAlignment="1">
      <alignment horizontal="left" vertical="center"/>
    </xf>
    <xf numFmtId="37" fontId="35" fillId="0" borderId="0" xfId="5" applyNumberFormat="1" applyFont="1" applyAlignment="1">
      <alignment horizontal="center" vertical="center"/>
    </xf>
    <xf numFmtId="166" fontId="34" fillId="0" borderId="0" xfId="3" quotePrefix="1" applyNumberFormat="1" applyFont="1" applyAlignment="1">
      <alignment horizontal="right" vertical="center"/>
    </xf>
    <xf numFmtId="166" fontId="34" fillId="0" borderId="1" xfId="2" applyNumberFormat="1" applyFont="1" applyFill="1" applyBorder="1" applyAlignment="1">
      <alignment horizontal="center" vertical="center"/>
    </xf>
    <xf numFmtId="166" fontId="34" fillId="0" borderId="0" xfId="2" applyNumberFormat="1" applyFont="1" applyFill="1" applyBorder="1" applyAlignment="1">
      <alignment horizontal="center" vertical="center"/>
    </xf>
    <xf numFmtId="166" fontId="34" fillId="0" borderId="1" xfId="3" applyNumberFormat="1" applyFont="1" applyBorder="1" applyAlignment="1">
      <alignment horizontal="right" vertical="center"/>
    </xf>
    <xf numFmtId="166" fontId="35" fillId="0" borderId="0" xfId="3" applyNumberFormat="1" applyFont="1" applyAlignment="1">
      <alignment horizontal="right" vertical="center"/>
    </xf>
    <xf numFmtId="37" fontId="34" fillId="0" borderId="0" xfId="5" quotePrefix="1" applyNumberFormat="1" applyFont="1" applyAlignment="1">
      <alignment vertical="center"/>
    </xf>
    <xf numFmtId="166" fontId="35" fillId="0" borderId="0" xfId="5" applyNumberFormat="1" applyFont="1" applyAlignment="1">
      <alignment horizontal="right" vertical="center"/>
    </xf>
    <xf numFmtId="165" fontId="35" fillId="0" borderId="0" xfId="3" applyNumberFormat="1" applyFont="1" applyAlignment="1">
      <alignment vertical="center"/>
    </xf>
    <xf numFmtId="166" fontId="35" fillId="0" borderId="0" xfId="5" applyNumberFormat="1" applyFont="1" applyAlignment="1">
      <alignment horizontal="center" vertical="center"/>
    </xf>
    <xf numFmtId="166" fontId="35" fillId="34" borderId="0" xfId="5" applyNumberFormat="1" applyFont="1" applyFill="1" applyAlignment="1">
      <alignment horizontal="right" vertical="center"/>
    </xf>
    <xf numFmtId="166" fontId="35" fillId="34" borderId="1" xfId="5" applyNumberFormat="1" applyFont="1" applyFill="1" applyBorder="1" applyAlignment="1">
      <alignment horizontal="right" vertical="center"/>
    </xf>
    <xf numFmtId="166" fontId="35" fillId="34" borderId="2" xfId="5" applyNumberFormat="1" applyFont="1" applyFill="1" applyBorder="1" applyAlignment="1">
      <alignment horizontal="right" vertical="center"/>
    </xf>
    <xf numFmtId="0" fontId="37" fillId="0" borderId="0" xfId="0" applyFont="1"/>
    <xf numFmtId="0" fontId="37" fillId="0" borderId="1" xfId="0" applyFont="1" applyBorder="1"/>
    <xf numFmtId="0" fontId="35" fillId="0" borderId="0" xfId="264" applyFont="1" applyAlignment="1">
      <alignment vertical="center"/>
    </xf>
    <xf numFmtId="0" fontId="35" fillId="0" borderId="0" xfId="264" applyFont="1" applyAlignment="1">
      <alignment horizontal="center" vertical="center"/>
    </xf>
    <xf numFmtId="0" fontId="34" fillId="0" borderId="0" xfId="264" applyFont="1" applyAlignment="1">
      <alignment vertical="center"/>
    </xf>
    <xf numFmtId="0" fontId="34" fillId="0" borderId="0" xfId="1" applyFont="1" applyAlignment="1">
      <alignment horizontal="right" vertical="center"/>
    </xf>
    <xf numFmtId="0" fontId="34" fillId="0" borderId="1" xfId="264" applyFont="1" applyBorder="1" applyAlignment="1">
      <alignment horizontal="center" vertical="center"/>
    </xf>
    <xf numFmtId="0" fontId="34" fillId="0" borderId="0" xfId="264" applyFont="1" applyAlignment="1">
      <alignment horizontal="center" vertical="center"/>
    </xf>
    <xf numFmtId="0" fontId="34" fillId="0" borderId="1" xfId="1" applyFont="1" applyBorder="1" applyAlignment="1">
      <alignment horizontal="right" vertical="center"/>
    </xf>
    <xf numFmtId="0" fontId="34" fillId="34" borderId="0" xfId="1" applyFont="1" applyFill="1" applyAlignment="1">
      <alignment horizontal="right" vertical="center"/>
    </xf>
    <xf numFmtId="165" fontId="35" fillId="34" borderId="0" xfId="29" applyNumberFormat="1" applyFont="1" applyFill="1" applyAlignment="1">
      <alignment vertical="center"/>
    </xf>
    <xf numFmtId="165" fontId="35" fillId="0" borderId="0" xfId="264" applyNumberFormat="1" applyFont="1" applyAlignment="1">
      <alignment vertical="center"/>
    </xf>
    <xf numFmtId="165" fontId="35" fillId="0" borderId="0" xfId="29" applyNumberFormat="1" applyFont="1" applyFill="1" applyAlignment="1">
      <alignment vertical="center"/>
    </xf>
    <xf numFmtId="165" fontId="35" fillId="0" borderId="0" xfId="265" applyNumberFormat="1" applyFont="1" applyFill="1" applyAlignment="1">
      <alignment vertical="center"/>
    </xf>
    <xf numFmtId="165" fontId="35" fillId="0" borderId="0" xfId="1" applyNumberFormat="1" applyFont="1" applyAlignment="1">
      <alignment horizontal="right" vertical="center"/>
    </xf>
    <xf numFmtId="0" fontId="40" fillId="0" borderId="0" xfId="264" applyFont="1" applyAlignment="1">
      <alignment vertical="center"/>
    </xf>
    <xf numFmtId="165" fontId="35" fillId="34" borderId="1" xfId="264" applyNumberFormat="1" applyFont="1" applyFill="1" applyBorder="1" applyAlignment="1">
      <alignment vertical="center"/>
    </xf>
    <xf numFmtId="165" fontId="35" fillId="0" borderId="1" xfId="264" applyNumberFormat="1" applyFont="1" applyBorder="1" applyAlignment="1">
      <alignment vertical="center"/>
    </xf>
    <xf numFmtId="0" fontId="40" fillId="0" borderId="0" xfId="264" quotePrefix="1" applyFont="1" applyAlignment="1">
      <alignment vertical="center"/>
    </xf>
    <xf numFmtId="165" fontId="35" fillId="34" borderId="0" xfId="29" applyNumberFormat="1" applyFont="1" applyFill="1" applyBorder="1" applyAlignment="1">
      <alignment vertical="center"/>
    </xf>
    <xf numFmtId="165" fontId="35" fillId="0" borderId="0" xfId="29" applyNumberFormat="1" applyFont="1" applyFill="1" applyBorder="1" applyAlignment="1">
      <alignment vertical="center"/>
    </xf>
    <xf numFmtId="165" fontId="35" fillId="34" borderId="0" xfId="1" applyNumberFormat="1" applyFont="1" applyFill="1" applyAlignment="1">
      <alignment horizontal="right" vertical="center"/>
    </xf>
    <xf numFmtId="165" fontId="35" fillId="34" borderId="0" xfId="265" applyNumberFormat="1" applyFont="1" applyFill="1" applyAlignment="1">
      <alignment vertical="center"/>
    </xf>
    <xf numFmtId="165" fontId="35" fillId="34" borderId="0" xfId="264" applyNumberFormat="1" applyFont="1" applyFill="1" applyAlignment="1">
      <alignment vertical="center"/>
    </xf>
    <xf numFmtId="165" fontId="35" fillId="0" borderId="1" xfId="264" applyNumberFormat="1" applyFont="1" applyBorder="1" applyAlignment="1">
      <alignment horizontal="right" vertical="center"/>
    </xf>
    <xf numFmtId="0" fontId="35" fillId="0" borderId="0" xfId="264" quotePrefix="1" applyFont="1" applyAlignment="1">
      <alignment vertical="center"/>
    </xf>
    <xf numFmtId="0" fontId="35" fillId="34" borderId="0" xfId="264" applyFont="1" applyFill="1" applyAlignment="1">
      <alignment vertical="center"/>
    </xf>
    <xf numFmtId="165" fontId="35" fillId="34" borderId="1" xfId="1" applyNumberFormat="1" applyFont="1" applyFill="1" applyBorder="1" applyAlignment="1">
      <alignment horizontal="right" vertical="center"/>
    </xf>
    <xf numFmtId="165" fontId="35" fillId="0" borderId="1" xfId="1" applyNumberFormat="1" applyFont="1" applyBorder="1" applyAlignment="1">
      <alignment horizontal="right" vertical="center"/>
    </xf>
    <xf numFmtId="165" fontId="35" fillId="34" borderId="0" xfId="265" applyNumberFormat="1" applyFont="1" applyFill="1" applyBorder="1" applyAlignment="1">
      <alignment vertical="center"/>
    </xf>
    <xf numFmtId="165" fontId="35" fillId="0" borderId="0" xfId="265" applyNumberFormat="1" applyFont="1" applyFill="1" applyBorder="1" applyAlignment="1">
      <alignment vertical="center"/>
    </xf>
    <xf numFmtId="165" fontId="35" fillId="34" borderId="1" xfId="265" applyNumberFormat="1" applyFont="1" applyFill="1" applyBorder="1" applyAlignment="1">
      <alignment vertical="center"/>
    </xf>
    <xf numFmtId="165" fontId="35" fillId="0" borderId="1" xfId="265" applyNumberFormat="1" applyFont="1" applyFill="1" applyBorder="1" applyAlignment="1">
      <alignment vertical="center"/>
    </xf>
    <xf numFmtId="0" fontId="35" fillId="0" borderId="1" xfId="264" applyFont="1" applyBorder="1" applyAlignment="1">
      <alignment vertical="center"/>
    </xf>
    <xf numFmtId="0" fontId="35" fillId="0" borderId="1" xfId="264" applyFont="1" applyBorder="1" applyAlignment="1">
      <alignment horizontal="center" vertical="center"/>
    </xf>
    <xf numFmtId="0" fontId="36" fillId="0" borderId="0" xfId="1" applyFont="1" applyAlignment="1">
      <alignment vertical="center"/>
    </xf>
    <xf numFmtId="165" fontId="35" fillId="0" borderId="0" xfId="264" applyNumberFormat="1" applyFont="1" applyAlignment="1">
      <alignment horizontal="right" vertical="center"/>
    </xf>
    <xf numFmtId="0" fontId="35" fillId="0" borderId="0" xfId="264" applyFont="1" applyAlignment="1">
      <alignment horizontal="right" vertical="center"/>
    </xf>
    <xf numFmtId="0" fontId="35" fillId="0" borderId="1" xfId="264" applyFont="1" applyBorder="1" applyAlignment="1">
      <alignment horizontal="right" vertical="center"/>
    </xf>
    <xf numFmtId="165" fontId="35" fillId="34" borderId="2" xfId="1" applyNumberFormat="1" applyFont="1" applyFill="1" applyBorder="1" applyAlignment="1">
      <alignment horizontal="right" vertical="center"/>
    </xf>
    <xf numFmtId="0" fontId="34" fillId="0" borderId="0" xfId="264" applyFont="1" applyAlignment="1">
      <alignment horizontal="left" vertical="center"/>
    </xf>
    <xf numFmtId="0" fontId="35" fillId="0" borderId="0" xfId="264" applyFont="1" applyAlignment="1">
      <alignment horizontal="left" vertical="center"/>
    </xf>
    <xf numFmtId="166" fontId="34" fillId="0" borderId="0" xfId="5" applyNumberFormat="1" applyFont="1" applyAlignment="1">
      <alignment horizontal="center" vertical="center"/>
    </xf>
    <xf numFmtId="177" fontId="35" fillId="0" borderId="0" xfId="263" applyNumberFormat="1" applyFont="1" applyFill="1" applyAlignment="1">
      <alignment vertical="center"/>
    </xf>
    <xf numFmtId="0" fontId="41" fillId="0" borderId="0" xfId="1" applyFont="1" applyAlignment="1">
      <alignment horizontal="center" vertical="center"/>
    </xf>
    <xf numFmtId="0" fontId="41" fillId="0" borderId="0" xfId="1" applyFont="1" applyAlignment="1">
      <alignment vertical="center"/>
    </xf>
    <xf numFmtId="37" fontId="41" fillId="0" borderId="0" xfId="1" applyNumberFormat="1" applyFont="1" applyAlignment="1">
      <alignment horizontal="center" vertical="center"/>
    </xf>
    <xf numFmtId="37" fontId="41" fillId="0" borderId="0" xfId="5" applyNumberFormat="1" applyFont="1" applyAlignment="1">
      <alignment vertical="center"/>
    </xf>
    <xf numFmtId="37" fontId="41" fillId="0" borderId="0" xfId="0" applyNumberFormat="1" applyFont="1" applyAlignment="1">
      <alignment vertical="center"/>
    </xf>
    <xf numFmtId="185" fontId="35" fillId="34" borderId="2" xfId="2" applyNumberFormat="1" applyFont="1" applyFill="1" applyBorder="1" applyAlignment="1">
      <alignment horizontal="right" vertical="center"/>
    </xf>
    <xf numFmtId="177" fontId="35" fillId="34" borderId="0" xfId="263" applyNumberFormat="1" applyFont="1" applyFill="1" applyAlignment="1">
      <alignment vertical="center"/>
    </xf>
    <xf numFmtId="165" fontId="35" fillId="34" borderId="1" xfId="264" applyNumberFormat="1" applyFont="1" applyFill="1" applyBorder="1" applyAlignment="1">
      <alignment horizontal="right" vertical="center"/>
    </xf>
    <xf numFmtId="165" fontId="35" fillId="34" borderId="1" xfId="29" applyNumberFormat="1" applyFont="1" applyFill="1" applyBorder="1" applyAlignment="1">
      <alignment vertical="center"/>
    </xf>
    <xf numFmtId="0" fontId="42" fillId="0" borderId="0" xfId="0" applyFont="1" applyAlignment="1">
      <alignment vertical="center"/>
    </xf>
    <xf numFmtId="185" fontId="35" fillId="0" borderId="2" xfId="2" applyNumberFormat="1" applyFont="1" applyFill="1" applyBorder="1" applyAlignment="1">
      <alignment horizontal="right" vertical="center"/>
    </xf>
    <xf numFmtId="166" fontId="34" fillId="0" borderId="0" xfId="2" applyNumberFormat="1" applyFont="1" applyBorder="1" applyAlignment="1">
      <alignment horizontal="right" vertical="center"/>
    </xf>
    <xf numFmtId="166" fontId="35" fillId="34" borderId="0" xfId="1" applyNumberFormat="1" applyFont="1" applyFill="1" applyAlignment="1">
      <alignment horizontal="center" vertical="center"/>
    </xf>
    <xf numFmtId="166" fontId="35" fillId="34" borderId="0" xfId="1" applyNumberFormat="1" applyFont="1" applyFill="1" applyAlignment="1">
      <alignment vertical="center"/>
    </xf>
    <xf numFmtId="166" fontId="35" fillId="34" borderId="1" xfId="263" applyNumberFormat="1" applyFont="1" applyFill="1" applyBorder="1" applyAlignment="1">
      <alignment vertical="center"/>
    </xf>
    <xf numFmtId="166" fontId="35" fillId="0" borderId="1" xfId="263" applyNumberFormat="1" applyFont="1" applyFill="1" applyBorder="1" applyAlignment="1">
      <alignment vertical="center"/>
    </xf>
    <xf numFmtId="165" fontId="35" fillId="0" borderId="1" xfId="29" applyNumberFormat="1" applyFont="1" applyFill="1" applyBorder="1" applyAlignment="1">
      <alignment vertical="center"/>
    </xf>
    <xf numFmtId="166" fontId="35" fillId="0" borderId="1" xfId="5" applyNumberFormat="1" applyFont="1" applyBorder="1" applyAlignment="1">
      <alignment horizontal="right" vertical="center"/>
    </xf>
    <xf numFmtId="165" fontId="35" fillId="0" borderId="2" xfId="1" applyNumberFormat="1" applyFont="1" applyBorder="1" applyAlignment="1">
      <alignment horizontal="right" vertical="center"/>
    </xf>
    <xf numFmtId="166" fontId="35" fillId="0" borderId="2" xfId="5" applyNumberFormat="1" applyFont="1" applyBorder="1" applyAlignment="1">
      <alignment horizontal="right" vertical="center"/>
    </xf>
    <xf numFmtId="166" fontId="34" fillId="0" borderId="0" xfId="2" quotePrefix="1" applyNumberFormat="1" applyFont="1" applyFill="1" applyAlignment="1">
      <alignment horizontal="right" vertical="center"/>
    </xf>
    <xf numFmtId="166" fontId="35" fillId="0" borderId="0" xfId="1" applyNumberFormat="1" applyFont="1" applyAlignment="1">
      <alignment horizontal="center" vertical="center"/>
    </xf>
    <xf numFmtId="166" fontId="35" fillId="0" borderId="0" xfId="1" applyNumberFormat="1" applyFont="1" applyAlignment="1">
      <alignment vertical="center"/>
    </xf>
    <xf numFmtId="166" fontId="34" fillId="0" borderId="0" xfId="262" applyNumberFormat="1" applyFont="1" applyFill="1" applyBorder="1" applyAlignment="1">
      <alignment horizontal="center" vertical="center"/>
    </xf>
    <xf numFmtId="166" fontId="34" fillId="0" borderId="1" xfId="262" applyNumberFormat="1" applyFont="1" applyFill="1" applyBorder="1" applyAlignment="1">
      <alignment horizontal="center" vertical="center"/>
    </xf>
    <xf numFmtId="0" fontId="35" fillId="0" borderId="0" xfId="337" applyFont="1" applyAlignment="1">
      <alignment vertical="center"/>
    </xf>
    <xf numFmtId="166" fontId="34" fillId="0" borderId="0" xfId="0" applyNumberFormat="1" applyFont="1" applyAlignment="1" applyProtection="1">
      <alignment horizontal="right" vertical="center"/>
      <protection locked="0"/>
    </xf>
    <xf numFmtId="0" fontId="34" fillId="0" borderId="0" xfId="0" applyFont="1" applyAlignment="1">
      <alignment vertical="center"/>
    </xf>
    <xf numFmtId="166" fontId="35" fillId="0" borderId="0" xfId="5" applyNumberFormat="1" applyFont="1" applyBorder="1" applyAlignment="1">
      <alignment horizontal="right" vertical="center"/>
    </xf>
    <xf numFmtId="165" fontId="35" fillId="0" borderId="0" xfId="3" applyNumberFormat="1" applyFont="1" applyFill="1" applyBorder="1" applyAlignment="1">
      <alignment vertical="center"/>
    </xf>
    <xf numFmtId="37" fontId="34" fillId="0" borderId="0" xfId="5" quotePrefix="1" applyNumberFormat="1" applyFont="1" applyFill="1" applyBorder="1" applyAlignment="1">
      <alignment vertical="center"/>
    </xf>
    <xf numFmtId="166" fontId="35" fillId="0" borderId="0" xfId="5" applyNumberFormat="1" applyFont="1" applyFill="1" applyBorder="1" applyAlignment="1">
      <alignment horizontal="center" vertical="center"/>
    </xf>
    <xf numFmtId="166" fontId="35" fillId="0" borderId="0" xfId="5" applyNumberFormat="1" applyFont="1" applyFill="1" applyBorder="1" applyAlignment="1">
      <alignment horizontal="right" vertical="center"/>
    </xf>
    <xf numFmtId="37" fontId="35" fillId="0" borderId="0" xfId="5" applyNumberFormat="1" applyFont="1" applyFill="1" applyBorder="1" applyAlignment="1">
      <alignment vertical="center"/>
    </xf>
    <xf numFmtId="0" fontId="34" fillId="0" borderId="0" xfId="1" applyFont="1" applyFill="1" applyBorder="1" applyAlignment="1">
      <alignment vertical="center"/>
    </xf>
    <xf numFmtId="165" fontId="34" fillId="0" borderId="0" xfId="3" applyNumberFormat="1" applyFont="1" applyFill="1" applyBorder="1" applyAlignment="1">
      <alignment vertical="center"/>
    </xf>
    <xf numFmtId="37" fontId="41" fillId="0" borderId="0" xfId="5" applyNumberFormat="1" applyFont="1" applyFill="1" applyBorder="1" applyAlignment="1">
      <alignment vertical="center"/>
    </xf>
    <xf numFmtId="189" fontId="34" fillId="0" borderId="0" xfId="0" applyNumberFormat="1" applyFont="1" applyAlignment="1">
      <alignment vertical="center"/>
    </xf>
    <xf numFmtId="166" fontId="35" fillId="0" borderId="0" xfId="0" applyNumberFormat="1" applyFont="1" applyAlignment="1" applyProtection="1">
      <alignment horizontal="right" vertical="center"/>
      <protection locked="0"/>
    </xf>
    <xf numFmtId="166" fontId="34" fillId="0" borderId="0" xfId="0" applyNumberFormat="1" applyFont="1" applyAlignment="1">
      <alignment horizontal="right" vertical="center"/>
    </xf>
    <xf numFmtId="166" fontId="34" fillId="0" borderId="1" xfId="0" applyNumberFormat="1" applyFont="1" applyBorder="1" applyAlignment="1" applyProtection="1">
      <alignment horizontal="right" vertical="center"/>
      <protection locked="0"/>
    </xf>
    <xf numFmtId="166" fontId="35" fillId="0" borderId="0" xfId="263" applyNumberFormat="1" applyFont="1" applyFill="1" applyAlignment="1">
      <alignment horizontal="right" vertical="center"/>
    </xf>
    <xf numFmtId="166" fontId="34" fillId="34" borderId="0" xfId="3" applyNumberFormat="1" applyFont="1" applyFill="1" applyAlignment="1">
      <alignment horizontal="right" vertical="center"/>
    </xf>
    <xf numFmtId="37" fontId="35" fillId="34" borderId="0" xfId="5" applyNumberFormat="1" applyFont="1" applyFill="1" applyAlignment="1">
      <alignment horizontal="center" vertical="center"/>
    </xf>
    <xf numFmtId="37" fontId="35" fillId="0" borderId="1" xfId="5" applyNumberFormat="1" applyFont="1" applyBorder="1" applyAlignment="1">
      <alignment vertical="center"/>
    </xf>
    <xf numFmtId="165" fontId="35" fillId="0" borderId="0" xfId="1" applyNumberFormat="1" applyFont="1" applyFill="1" applyAlignment="1">
      <alignment horizontal="right" vertical="center"/>
    </xf>
    <xf numFmtId="0" fontId="37" fillId="0" borderId="0" xfId="0" applyFont="1" applyFill="1"/>
    <xf numFmtId="0" fontId="35" fillId="0" borderId="0" xfId="264" applyFont="1" applyFill="1" applyAlignment="1">
      <alignment horizontal="left" vertical="center"/>
    </xf>
    <xf numFmtId="165" fontId="35" fillId="0" borderId="0" xfId="264" applyNumberFormat="1" applyFont="1" applyFill="1" applyAlignment="1">
      <alignment vertical="center"/>
    </xf>
    <xf numFmtId="0" fontId="34" fillId="0" borderId="1" xfId="292" applyFont="1" applyBorder="1" applyAlignment="1">
      <alignment horizontal="center" vertical="center"/>
    </xf>
    <xf numFmtId="184" fontId="35" fillId="0" borderId="0" xfId="1" applyNumberFormat="1" applyFont="1" applyAlignment="1">
      <alignment horizontal="center" vertical="center"/>
    </xf>
    <xf numFmtId="187" fontId="34" fillId="0" borderId="0" xfId="1165" applyNumberFormat="1" applyFont="1" applyAlignment="1">
      <alignment horizontal="center" vertical="center" wrapText="1"/>
    </xf>
    <xf numFmtId="187" fontId="34" fillId="0" borderId="0" xfId="1165" applyNumberFormat="1" applyFont="1" applyAlignment="1">
      <alignment horizontal="center" vertical="center"/>
    </xf>
    <xf numFmtId="166" fontId="34" fillId="0" borderId="1" xfId="5" applyNumberFormat="1" applyFont="1" applyBorder="1" applyAlignment="1">
      <alignment horizontal="center" vertical="center"/>
    </xf>
    <xf numFmtId="166" fontId="34" fillId="0" borderId="15" xfId="0" applyNumberFormat="1" applyFont="1" applyBorder="1" applyAlignment="1">
      <alignment horizontal="center" vertical="center"/>
    </xf>
    <xf numFmtId="166" fontId="34" fillId="0" borderId="1" xfId="0" applyNumberFormat="1" applyFont="1" applyBorder="1" applyAlignment="1" applyProtection="1">
      <alignment horizontal="center" vertical="center"/>
      <protection locked="0"/>
    </xf>
    <xf numFmtId="37" fontId="35" fillId="0" borderId="1" xfId="5" applyNumberFormat="1" applyFont="1" applyBorder="1" applyAlignment="1">
      <alignment horizontal="justify" vertical="center"/>
    </xf>
    <xf numFmtId="188" fontId="72" fillId="0" borderId="1" xfId="0" applyNumberFormat="1" applyFont="1" applyBorder="1" applyAlignment="1">
      <alignment horizontal="center" vertical="center"/>
    </xf>
  </cellXfs>
  <cellStyles count="1169">
    <cellStyle name="20% - Accent1 2" xfId="38" xr:uid="{00000000-0005-0000-0000-000000000000}"/>
    <cellStyle name="20% - Accent1 2 2" xfId="403" xr:uid="{B5513761-01FB-4C2D-A0FD-56C17F9F5C1F}"/>
    <cellStyle name="20% - Accent1 3" xfId="39" xr:uid="{00000000-0005-0000-0000-000001000000}"/>
    <cellStyle name="20% - Accent2 2" xfId="40" xr:uid="{00000000-0005-0000-0000-000002000000}"/>
    <cellStyle name="20% - Accent2 2 2" xfId="404" xr:uid="{5E1B2ECA-6C19-47D8-B061-9EA6AAF0DBF5}"/>
    <cellStyle name="20% - Accent2 3" xfId="41" xr:uid="{00000000-0005-0000-0000-000003000000}"/>
    <cellStyle name="20% - Accent3 2" xfId="42" xr:uid="{00000000-0005-0000-0000-000004000000}"/>
    <cellStyle name="20% - Accent3 2 2" xfId="405" xr:uid="{1BCE9159-1B1D-4366-89EB-46E021D763DA}"/>
    <cellStyle name="20% - Accent3 3" xfId="43" xr:uid="{00000000-0005-0000-0000-000005000000}"/>
    <cellStyle name="20% - Accent4 2" xfId="44" xr:uid="{00000000-0005-0000-0000-000006000000}"/>
    <cellStyle name="20% - Accent4 2 2" xfId="406" xr:uid="{7955FD32-0CA7-47B0-8598-0C59869309BE}"/>
    <cellStyle name="20% - Accent4 3" xfId="45" xr:uid="{00000000-0005-0000-0000-000007000000}"/>
    <cellStyle name="20% - Accent5 2" xfId="46" xr:uid="{00000000-0005-0000-0000-000008000000}"/>
    <cellStyle name="20% - Accent5 2 2" xfId="407" xr:uid="{290164D9-5ACD-4198-BD45-FBA9AFF11504}"/>
    <cellStyle name="20% - Accent5 3" xfId="47" xr:uid="{00000000-0005-0000-0000-000009000000}"/>
    <cellStyle name="20% - Accent6 2" xfId="48" xr:uid="{00000000-0005-0000-0000-00000A000000}"/>
    <cellStyle name="20% - Accent6 2 2" xfId="408" xr:uid="{3CB15DF1-55DB-4FFD-9F6A-584C7D3128E9}"/>
    <cellStyle name="20% - Accent6 3" xfId="49" xr:uid="{00000000-0005-0000-0000-00000B000000}"/>
    <cellStyle name="40% - Accent1 2" xfId="50" xr:uid="{00000000-0005-0000-0000-00000C000000}"/>
    <cellStyle name="40% - Accent1 2 2" xfId="409" xr:uid="{BB0E4DE6-85F1-491E-9B72-4021E0C8C811}"/>
    <cellStyle name="40% - Accent1 3" xfId="51" xr:uid="{00000000-0005-0000-0000-00000D000000}"/>
    <cellStyle name="40% - Accent2 2" xfId="52" xr:uid="{00000000-0005-0000-0000-00000E000000}"/>
    <cellStyle name="40% - Accent2 2 2" xfId="410" xr:uid="{EBBCC5BF-3CF5-4CBE-8323-C4EA861A2DC9}"/>
    <cellStyle name="40% - Accent2 3" xfId="53" xr:uid="{00000000-0005-0000-0000-00000F000000}"/>
    <cellStyle name="40% - Accent3 2" xfId="54" xr:uid="{00000000-0005-0000-0000-000010000000}"/>
    <cellStyle name="40% - Accent3 2 2" xfId="411" xr:uid="{AC56C34C-D01D-4FDD-8399-3FDB0B25E6AB}"/>
    <cellStyle name="40% - Accent3 3" xfId="55" xr:uid="{00000000-0005-0000-0000-000011000000}"/>
    <cellStyle name="40% - Accent4 2" xfId="56" xr:uid="{00000000-0005-0000-0000-000012000000}"/>
    <cellStyle name="40% - Accent4 2 2" xfId="412" xr:uid="{71B341E3-2F6E-4A1B-AC67-8128BD42D31D}"/>
    <cellStyle name="40% - Accent4 3" xfId="57" xr:uid="{00000000-0005-0000-0000-000013000000}"/>
    <cellStyle name="40% - Accent5 2" xfId="58" xr:uid="{00000000-0005-0000-0000-000014000000}"/>
    <cellStyle name="40% - Accent5 2 2" xfId="413" xr:uid="{2B1BAF0D-FB82-4A1E-9F28-BCBA30498F6D}"/>
    <cellStyle name="40% - Accent5 3" xfId="59" xr:uid="{00000000-0005-0000-0000-000015000000}"/>
    <cellStyle name="40% - Accent6 2" xfId="60" xr:uid="{00000000-0005-0000-0000-000016000000}"/>
    <cellStyle name="40% - Accent6 2 2" xfId="414" xr:uid="{C3FB2341-ED75-474B-9199-81BFAC8F0152}"/>
    <cellStyle name="40% - Accent6 3" xfId="61" xr:uid="{00000000-0005-0000-0000-000017000000}"/>
    <cellStyle name="60% - Accent1 2" xfId="62" xr:uid="{00000000-0005-0000-0000-000018000000}"/>
    <cellStyle name="60% - Accent1 2 2" xfId="415" xr:uid="{147B31EC-0BB3-4F9E-91D7-7B1BCBD89BEC}"/>
    <cellStyle name="60% - Accent1 3" xfId="63" xr:uid="{00000000-0005-0000-0000-000019000000}"/>
    <cellStyle name="60% - Accent2 2" xfId="64" xr:uid="{00000000-0005-0000-0000-00001A000000}"/>
    <cellStyle name="60% - Accent2 2 2" xfId="416" xr:uid="{B67A6A14-5D3D-4D28-A5DA-ED2C8B75AC75}"/>
    <cellStyle name="60% - Accent2 3" xfId="65" xr:uid="{00000000-0005-0000-0000-00001B000000}"/>
    <cellStyle name="60% - Accent3 2" xfId="66" xr:uid="{00000000-0005-0000-0000-00001C000000}"/>
    <cellStyle name="60% - Accent3 2 2" xfId="417" xr:uid="{CFCC4752-916F-4CAD-B579-B197CCCD20C6}"/>
    <cellStyle name="60% - Accent3 3" xfId="67" xr:uid="{00000000-0005-0000-0000-00001D000000}"/>
    <cellStyle name="60% - Accent4 2" xfId="68" xr:uid="{00000000-0005-0000-0000-00001E000000}"/>
    <cellStyle name="60% - Accent4 2 2" xfId="418" xr:uid="{F8721E8C-1E62-4716-8925-8BB41BEA0DFA}"/>
    <cellStyle name="60% - Accent4 3" xfId="69" xr:uid="{00000000-0005-0000-0000-00001F000000}"/>
    <cellStyle name="60% - Accent5 2" xfId="70" xr:uid="{00000000-0005-0000-0000-000020000000}"/>
    <cellStyle name="60% - Accent5 2 2" xfId="419" xr:uid="{75AC02D1-0C3A-40BB-A91D-A2E7E75D7800}"/>
    <cellStyle name="60% - Accent5 3" xfId="71" xr:uid="{00000000-0005-0000-0000-000021000000}"/>
    <cellStyle name="60% - Accent6 2" xfId="72" xr:uid="{00000000-0005-0000-0000-000022000000}"/>
    <cellStyle name="60% - Accent6 2 2" xfId="420" xr:uid="{54BAEE6B-DC69-44DD-9960-4D15C7DA7E32}"/>
    <cellStyle name="60% - Accent6 3" xfId="73" xr:uid="{00000000-0005-0000-0000-000023000000}"/>
    <cellStyle name="Accent1 2" xfId="74" xr:uid="{00000000-0005-0000-0000-000024000000}"/>
    <cellStyle name="Accent1 2 2" xfId="421" xr:uid="{8D865026-B120-4E34-970A-34B21A339889}"/>
    <cellStyle name="Accent1 3" xfId="75" xr:uid="{00000000-0005-0000-0000-000025000000}"/>
    <cellStyle name="Accent2 2" xfId="76" xr:uid="{00000000-0005-0000-0000-000026000000}"/>
    <cellStyle name="Accent2 2 2" xfId="422" xr:uid="{C2CCDF4D-E2F9-4F0E-AF5B-306253200F55}"/>
    <cellStyle name="Accent2 3" xfId="77" xr:uid="{00000000-0005-0000-0000-000027000000}"/>
    <cellStyle name="Accent3 2" xfId="78" xr:uid="{00000000-0005-0000-0000-000028000000}"/>
    <cellStyle name="Accent3 2 2" xfId="423" xr:uid="{CCBEA53D-AD71-4020-9510-2088BCE9A696}"/>
    <cellStyle name="Accent3 3" xfId="79" xr:uid="{00000000-0005-0000-0000-000029000000}"/>
    <cellStyle name="Accent4 2" xfId="80" xr:uid="{00000000-0005-0000-0000-00002A000000}"/>
    <cellStyle name="Accent4 2 2" xfId="424" xr:uid="{3C224CBC-39DB-4E99-95EE-2C9C7B3DD071}"/>
    <cellStyle name="Accent4 3" xfId="81" xr:uid="{00000000-0005-0000-0000-00002B000000}"/>
    <cellStyle name="Accent5 2" xfId="82" xr:uid="{00000000-0005-0000-0000-00002C000000}"/>
    <cellStyle name="Accent5 2 2" xfId="425" xr:uid="{D2C05D34-56AC-4508-B06C-DADD792A5A82}"/>
    <cellStyle name="Accent5 3" xfId="83" xr:uid="{00000000-0005-0000-0000-00002D000000}"/>
    <cellStyle name="Accent6 2" xfId="84" xr:uid="{00000000-0005-0000-0000-00002E000000}"/>
    <cellStyle name="Accent6 2 2" xfId="426" xr:uid="{1994F81E-8C64-4745-8669-B3C1979FFCA5}"/>
    <cellStyle name="Accent6 3" xfId="85" xr:uid="{00000000-0005-0000-0000-00002F000000}"/>
    <cellStyle name="Bad 2" xfId="86" xr:uid="{00000000-0005-0000-0000-000030000000}"/>
    <cellStyle name="Bad 2 2" xfId="427" xr:uid="{B1FE2E69-0CDF-4A35-A74D-198C2AC60CFF}"/>
    <cellStyle name="Bad 3" xfId="87" xr:uid="{00000000-0005-0000-0000-000031000000}"/>
    <cellStyle name="Calculation 2" xfId="88" xr:uid="{00000000-0005-0000-0000-000032000000}"/>
    <cellStyle name="Calculation 2 2" xfId="428" xr:uid="{CC5B4DDB-E211-44BE-AC7F-F6977FC126F8}"/>
    <cellStyle name="Calculation 3" xfId="89" xr:uid="{00000000-0005-0000-0000-000033000000}"/>
    <cellStyle name="Check Cell 2" xfId="90" xr:uid="{00000000-0005-0000-0000-000034000000}"/>
    <cellStyle name="Check Cell 2 2" xfId="429" xr:uid="{4E520EAC-0869-4CFA-BA83-766A7893B659}"/>
    <cellStyle name="Check Cell 3" xfId="91" xr:uid="{00000000-0005-0000-0000-000035000000}"/>
    <cellStyle name="Comma" xfId="263" builtinId="3"/>
    <cellStyle name="Comma [0] 2" xfId="398" xr:uid="{02A6D787-2555-403F-AEC7-8CC617782849}"/>
    <cellStyle name="Comma [0] 2 2" xfId="607" xr:uid="{2F57DA2C-977E-420D-BD3B-DAF2B7ECCE22}"/>
    <cellStyle name="Comma [0] 2 2 2" xfId="1015" xr:uid="{55D5EB14-55A6-4F01-803C-36182A495294}"/>
    <cellStyle name="Comma [0] 2 3" xfId="759" xr:uid="{DC6F5510-6FF0-409F-81C4-0E0118C98EFE}"/>
    <cellStyle name="Comma [0] 2 3 2" xfId="1145" xr:uid="{6FABBF57-CC83-4C8F-B660-F80E88F7071B}"/>
    <cellStyle name="Comma [0] 2 4" xfId="875" xr:uid="{6E940591-EF68-428A-BDA3-1FF6CDA56285}"/>
    <cellStyle name="Comma 10" xfId="138" xr:uid="{00000000-0005-0000-0000-000036000000}"/>
    <cellStyle name="Comma 10 2" xfId="456" xr:uid="{DAD4DA69-0E96-4EF6-AF62-49596F4D448D}"/>
    <cellStyle name="Comma 10 2 2" xfId="619" xr:uid="{B127BC69-DF05-478F-9F60-768983E000A2}"/>
    <cellStyle name="Comma 10 2 2 2" xfId="1026" xr:uid="{2F9FDB29-98DE-498A-BFA7-62580914F22E}"/>
    <cellStyle name="Comma 10 2 3" xfId="686" xr:uid="{56D62C9B-22CB-4414-9C5F-974244A7A35A}"/>
    <cellStyle name="Comma 10 2 3 2" xfId="1075" xr:uid="{5279B3F2-D4C2-4C91-A591-80A12BD05BF9}"/>
    <cellStyle name="Comma 10 2 4" xfId="765" xr:uid="{8D47C56B-053E-4F9B-9C48-DD3691D54B74}"/>
    <cellStyle name="Comma 10 2 4 2" xfId="1151" xr:uid="{D5694959-372F-4465-9A70-F56C796DD96B}"/>
    <cellStyle name="Comma 10 2 5" xfId="886" xr:uid="{8270D4B2-9CDD-47C4-8763-583826D86369}"/>
    <cellStyle name="Comma 10 3" xfId="572" xr:uid="{FCE41035-F951-44BA-8F03-E620C9ABBD47}"/>
    <cellStyle name="Comma 10 3 2" xfId="700" xr:uid="{EA970F73-8448-41BE-A3AA-41F3BF1FE527}"/>
    <cellStyle name="Comma 10 3 2 2" xfId="1086" xr:uid="{F1877340-81E7-479F-97CF-AB19565F3BF4}"/>
    <cellStyle name="Comma 10 4" xfId="546" xr:uid="{8E600B75-83A4-4619-A678-C2BB7ED74A60}"/>
    <cellStyle name="Comma 10 4 2" xfId="701" xr:uid="{0E968155-D790-42B7-8A08-D8B488039F38}"/>
    <cellStyle name="Comma 10 4 2 2" xfId="1087" xr:uid="{8805B9A4-DBA2-4DAB-B2BE-18BDF47AB187}"/>
    <cellStyle name="Comma 10 4 3" xfId="960" xr:uid="{DE9A1865-B366-4F74-B271-EA757E388C1D}"/>
    <cellStyle name="Comma 10 5" xfId="707" xr:uid="{6E2C1DD8-0587-4A37-B611-691FF95AAFCF}"/>
    <cellStyle name="Comma 10 5 2" xfId="1093" xr:uid="{C1C65936-201C-4357-8F91-AA962C4DC6F0}"/>
    <cellStyle name="Comma 10 5 2 2" xfId="275" xr:uid="{38833228-D9FB-44AD-9D6A-84F1C8263634}"/>
    <cellStyle name="Comma 10 5 2 2 2" xfId="648" xr:uid="{9EFC58D5-C0C3-4619-9E88-5F8B0FE12805}"/>
    <cellStyle name="Comma 10 5 2 2 2 2" xfId="1048" xr:uid="{01390CA1-08DB-4A08-80B5-BBDE3C6B4EE6}"/>
    <cellStyle name="Comma 10 5 2 2 3" xfId="677" xr:uid="{AA99D071-9862-45E2-AF31-1C1D4E0A3D3A}"/>
    <cellStyle name="Comma 10 5 2 2 3 2" xfId="1067" xr:uid="{BF71AD7A-A1A6-4727-8F61-A011390BF07E}"/>
    <cellStyle name="Comma 10 5 2 2 4" xfId="688" xr:uid="{E66F48E4-0D9C-4FC3-BD09-1DC993338EA0}"/>
    <cellStyle name="Comma 10 5 2 2 4 2" xfId="1076" xr:uid="{904D5173-D8F9-441E-A612-980090E6341D}"/>
    <cellStyle name="Comma 10 5 2 2 5" xfId="702" xr:uid="{37C527F0-9617-4BCD-A079-280AE408A6A5}"/>
    <cellStyle name="Comma 10 5 2 2 5 2" xfId="1088" xr:uid="{9A28A0B5-FBBB-4018-AAA9-890AEE8F7AC1}"/>
    <cellStyle name="Comma 10 5 2 2 6" xfId="709" xr:uid="{7852E0D4-629E-4BEA-BBA9-E5591B31BC2E}"/>
    <cellStyle name="Comma 10 5 2 2 6 2" xfId="1095" xr:uid="{6CAD1475-DB6C-4BAF-9052-6BE0A723E3A7}"/>
    <cellStyle name="Comma 10 5 2 2 7" xfId="638" xr:uid="{6747718D-E664-46DD-BE36-95926715C264}"/>
    <cellStyle name="Comma 10 5 2 2 7 2" xfId="1041" xr:uid="{BAEC1494-B413-4406-84E9-6692DD88F87E}"/>
    <cellStyle name="Comma 10 5 2 2 8" xfId="824" xr:uid="{BCB21E83-64AB-4241-89D2-E70BFC82A88C}"/>
    <cellStyle name="Comma 10 6" xfId="673" xr:uid="{41F2AD92-4A9F-4A74-841E-D1B1F92D1DC0}"/>
    <cellStyle name="Comma 10 6 2" xfId="1064" xr:uid="{3FAA9AA0-4B0A-44FC-9DDA-46DF7F9CEDAC}"/>
    <cellStyle name="Comma 104" xfId="384" xr:uid="{A86B1DC0-EB2A-491A-AE37-0D603CA3316C}"/>
    <cellStyle name="Comma 104 2" xfId="606" xr:uid="{AE30BD6C-53C6-4040-8A2A-04B8399A2A63}"/>
    <cellStyle name="Comma 104 2 2" xfId="1014" xr:uid="{E3B7AE32-C054-49C2-8F22-854148B7AEB0}"/>
    <cellStyle name="Comma 104 3" xfId="874" xr:uid="{D39B78A1-624A-46BD-A575-A5C431C5B2AB}"/>
    <cellStyle name="Comma 104 4" xfId="772" xr:uid="{E0A73236-1F13-4702-A7FD-516691D4A6CA}"/>
    <cellStyle name="Comma 11" xfId="139" xr:uid="{00000000-0005-0000-0000-000037000000}"/>
    <cellStyle name="Comma 11 2" xfId="694" xr:uid="{25CB4570-CFE7-4E7A-B3D6-75544448864B}"/>
    <cellStyle name="Comma 11 2 2" xfId="1081" xr:uid="{E3D7AD85-14E0-4FC6-BB04-8099626AE4C5}"/>
    <cellStyle name="Comma 12" xfId="140" xr:uid="{00000000-0005-0000-0000-000038000000}"/>
    <cellStyle name="Comma 12 10" xfId="642" xr:uid="{934A653A-3BDC-41E1-8299-C99AADD76804}"/>
    <cellStyle name="Comma 12 10 2" xfId="654" xr:uid="{1A755A95-67E1-49D5-944A-6613E17FA66A}"/>
    <cellStyle name="Comma 12 10 2 2" xfId="1053" xr:uid="{DA506921-0DD5-4E12-BD2A-214BA14A498E}"/>
    <cellStyle name="Comma 12 10 3" xfId="682" xr:uid="{25097257-1414-4618-8D1D-26C56081D4CA}"/>
    <cellStyle name="Comma 12 10 3 2" xfId="1072" xr:uid="{8549342B-159A-4ED3-B657-EEA5FB45604C}"/>
    <cellStyle name="Comma 12 10 4" xfId="692" xr:uid="{D90720DD-2080-4734-8577-3B9AF2CFF99E}"/>
    <cellStyle name="Comma 12 10 4 2" xfId="1079" xr:uid="{81919047-E357-443C-985B-E319CCEBA852}"/>
    <cellStyle name="Comma 12 10 5" xfId="705" xr:uid="{037A4A16-B68F-4761-BDB0-717035637FAF}"/>
    <cellStyle name="Comma 12 10 5 2" xfId="1091" xr:uid="{C947A357-4D9C-4CF1-8B47-5CF431E37C84}"/>
    <cellStyle name="Comma 12 10 6" xfId="713" xr:uid="{F7E5DB2C-5596-4BB0-9017-678D07BD0977}"/>
    <cellStyle name="Comma 12 10 6 2" xfId="1099" xr:uid="{4D02D19D-5247-4B0E-A433-B1829CFF957E}"/>
    <cellStyle name="Comma 12 10 7" xfId="1044" xr:uid="{90BF9CD8-626A-4FBA-B801-69FA33C4B320}"/>
    <cellStyle name="Comma 12 2" xfId="573" xr:uid="{0F0488CA-E75F-4EF6-8BD9-1F9BEE67FFB0}"/>
    <cellStyle name="Comma 12 2 2" xfId="684" xr:uid="{98824A59-90D7-4FCE-9DDC-2C4EE3A48278}"/>
    <cellStyle name="Comma 12 2 2 2" xfId="1074" xr:uid="{1755D1E0-0067-422D-9D57-259313113600}"/>
    <cellStyle name="Comma 12 2 3" xfId="699" xr:uid="{AC4E9354-1A79-4967-B58F-9BADEBA2C782}"/>
    <cellStyle name="Comma 12 2 3 2" xfId="1085" xr:uid="{90A70F22-999C-4B5B-AE1C-42B1DF03675A}"/>
    <cellStyle name="Comma 12 2 4" xfId="981" xr:uid="{442FD249-CC66-420D-9750-C2D92EBA42AC}"/>
    <cellStyle name="Comma 12 3" xfId="729" xr:uid="{D13F59F0-F661-4FC5-9631-A72771856C74}"/>
    <cellStyle name="Comma 12 3 2" xfId="1115" xr:uid="{E574D959-E380-4A64-AF5D-CE448AFD9BD8}"/>
    <cellStyle name="Comma 12 3 2 10" xfId="321" xr:uid="{3D7917F3-C9BF-4729-A1C0-74D66475A230}"/>
    <cellStyle name="Comma 12 3 2 10 2" xfId="505" xr:uid="{0140F8C4-E547-4CFD-810D-AAC6F1568EC6}"/>
    <cellStyle name="Comma 12 3 2 10 2 2" xfId="926" xr:uid="{7CA5E51B-9F5D-464F-842E-1E2258870E60}"/>
    <cellStyle name="Comma 12 3 2 10 3" xfId="527" xr:uid="{F453140E-4EDD-494C-8515-5CCD349DC698}"/>
    <cellStyle name="Comma 12 3 2 10 3 2" xfId="947" xr:uid="{33E5C112-5EA2-430E-AD06-90BE34B143AD}"/>
    <cellStyle name="Comma 12 3 2 10 4" xfId="845" xr:uid="{E3D4586C-453A-4729-9729-0951411AF55E}"/>
    <cellStyle name="Comma 12 4" xfId="786" xr:uid="{19BD2832-B7D9-4951-9D56-7E159E6F13E2}"/>
    <cellStyle name="Comma 13" xfId="141" xr:uid="{00000000-0005-0000-0000-000039000000}"/>
    <cellStyle name="Comma 13 2" xfId="574" xr:uid="{DB1BF6DF-7BDE-421F-A424-DB8D5F589031}"/>
    <cellStyle name="Comma 13 2 2" xfId="982" xr:uid="{7EF85B01-A46B-4042-AD69-ABA5F95DA340}"/>
    <cellStyle name="Comma 13 3" xfId="715" xr:uid="{860BCEC3-63BA-4179-9F70-3E5FA79BE47E}"/>
    <cellStyle name="Comma 13 3 2" xfId="1101" xr:uid="{8815058A-2863-4027-98B7-24D33C455AB6}"/>
    <cellStyle name="Comma 13 4" xfId="787" xr:uid="{F2F372FF-80F6-45BD-9FDF-1E57A349461B}"/>
    <cellStyle name="Comma 14" xfId="142" xr:uid="{00000000-0005-0000-0000-00003A000000}"/>
    <cellStyle name="Comma 14 2" xfId="575" xr:uid="{EB533F48-5B51-4D6F-B52E-578D60169A55}"/>
    <cellStyle name="Comma 14 2 2" xfId="983" xr:uid="{39AB98E5-4C19-41BB-8B67-0407EFC9B0A3}"/>
    <cellStyle name="Comma 14 3" xfId="730" xr:uid="{2C33A895-C3D9-43A2-BD1D-B1586A2DECC5}"/>
    <cellStyle name="Comma 14 3 2" xfId="1116" xr:uid="{C5690139-D982-4DB6-BBBC-48EA2EA35E69}"/>
    <cellStyle name="Comma 14 4" xfId="788" xr:uid="{FD9BAFDA-6DC8-437F-BD45-A5CD9DFB8763}"/>
    <cellStyle name="Comma 15" xfId="143" xr:uid="{00000000-0005-0000-0000-00003B000000}"/>
    <cellStyle name="Comma 15 2" xfId="576" xr:uid="{F4D33F40-0E83-4A67-B025-96946083B692}"/>
    <cellStyle name="Comma 15 2 2" xfId="984" xr:uid="{88591CBA-8580-4AD8-A2D1-2360FA01CF62}"/>
    <cellStyle name="Comma 15 3" xfId="731" xr:uid="{53ADCF18-4E20-4C94-994F-5148678A73DB}"/>
    <cellStyle name="Comma 15 3 2" xfId="1117" xr:uid="{39535BCF-BAEA-4BC4-AB9C-ADFEB319D551}"/>
    <cellStyle name="Comma 15 4" xfId="789" xr:uid="{27DC5E5E-A161-483B-99E1-F2461A61E5E8}"/>
    <cellStyle name="Comma 16" xfId="144" xr:uid="{00000000-0005-0000-0000-00003C000000}"/>
    <cellStyle name="Comma 16 2" xfId="363" xr:uid="{A32958CB-217D-499C-B7E9-3293D942BCC7}"/>
    <cellStyle name="Comma 16 2 2" xfId="541" xr:uid="{A9005054-46ED-4F1E-920F-04D71788AC14}"/>
    <cellStyle name="Comma 16 2 2 2" xfId="958" xr:uid="{3BAFF289-CD66-44F3-8C1F-9C44C67A2613}"/>
    <cellStyle name="Comma 16 2 3" xfId="865" xr:uid="{EE3D346A-6F15-4141-8F22-1CF9624446FE}"/>
    <cellStyle name="Comma 16 3" xfId="577" xr:uid="{924B168A-C406-4A85-A93B-45590E52269A}"/>
    <cellStyle name="Comma 16 3 2" xfId="985" xr:uid="{770378D2-D4E6-44F9-95F3-7CD5E1BD4150}"/>
    <cellStyle name="Comma 16 4" xfId="535" xr:uid="{133A1364-20F2-4234-801C-7292AA4DEE2B}"/>
    <cellStyle name="Comma 16 4 2" xfId="955" xr:uid="{EF7D96A1-0297-4C8D-A1CE-2B897BB5684E}"/>
    <cellStyle name="Comma 16 5" xfId="710" xr:uid="{00DF969E-601B-48C2-B755-2B345207F8BC}"/>
    <cellStyle name="Comma 16 5 2" xfId="1096" xr:uid="{50FF0715-72F0-4930-AC1F-0CE2E09E5D11}"/>
    <cellStyle name="Comma 16 6" xfId="732" xr:uid="{2DF1CB6C-7B28-4936-82B5-8F217CBF09A9}"/>
    <cellStyle name="Comma 16 6 2" xfId="1118" xr:uid="{C14D9006-8BE1-496A-970B-8D1E1507A181}"/>
    <cellStyle name="Comma 16 7" xfId="790" xr:uid="{E59CED82-C09E-466F-87A5-62463ECBBD6C}"/>
    <cellStyle name="Comma 17" xfId="145" xr:uid="{00000000-0005-0000-0000-00003D000000}"/>
    <cellStyle name="Comma 17 2" xfId="578" xr:uid="{7DD52072-5206-4CCF-8C67-6C2B5AD98098}"/>
    <cellStyle name="Comma 17 2 2" xfId="986" xr:uid="{5A28DD6E-C062-4AFD-A458-9E050DC128A1}"/>
    <cellStyle name="Comma 17 3" xfId="733" xr:uid="{1F2BC81D-2315-4E7A-BF6F-BDEB4BFF9DC9}"/>
    <cellStyle name="Comma 17 3 2" xfId="1119" xr:uid="{640AFB36-66E1-4192-A63B-C29B2A85D55A}"/>
    <cellStyle name="Comma 17 4" xfId="791" xr:uid="{DE33E598-9ABA-4EA4-AED6-9BDF0A97F76D}"/>
    <cellStyle name="Comma 18" xfId="146" xr:uid="{00000000-0005-0000-0000-00003E000000}"/>
    <cellStyle name="Comma 18 2" xfId="579" xr:uid="{3FC64616-EED8-4F74-BD2F-5F3AE4967959}"/>
    <cellStyle name="Comma 18 2 2" xfId="987" xr:uid="{41C5D51A-03F1-4CD4-AF39-67C7CC3441C7}"/>
    <cellStyle name="Comma 18 3" xfId="734" xr:uid="{8F0E3AA8-E4D0-42D8-AEA0-A9EC9AA2191F}"/>
    <cellStyle name="Comma 18 3 2" xfId="1120" xr:uid="{17098628-0DDC-4E7A-B845-87FF54D7939D}"/>
    <cellStyle name="Comma 18 4" xfId="792" xr:uid="{847A03EE-5A74-4DED-B5F7-1E33CEA15BE0}"/>
    <cellStyle name="Comma 19" xfId="121" xr:uid="{00000000-0005-0000-0000-00003F000000}"/>
    <cellStyle name="Comma 19 2" xfId="564" xr:uid="{008AF6D5-1430-4B23-BFC7-797A0BE15C24}"/>
    <cellStyle name="Comma 19 2 2" xfId="972" xr:uid="{8643DDE2-6D53-474E-BA25-F2B2007C412D}"/>
    <cellStyle name="Comma 19 3" xfId="721" xr:uid="{963A136B-AEB2-48B1-A876-84E31EB40834}"/>
    <cellStyle name="Comma 19 3 2" xfId="1107" xr:uid="{BA6093AF-E4CC-4D18-A3F8-299A66866CCC}"/>
    <cellStyle name="Comma 19 3 2 9" xfId="315" xr:uid="{7D7E84CF-C801-4997-B680-C83B9BA9AE09}"/>
    <cellStyle name="Comma 19 3 2 9 2" xfId="504" xr:uid="{3B431098-CCC0-4258-97FA-9AEE58B4F360}"/>
    <cellStyle name="Comma 19 3 2 9 2 2" xfId="925" xr:uid="{BC2EAE85-B0BE-4A76-BA82-5FE20293D6FD}"/>
    <cellStyle name="Comma 19 3 2 9 3" xfId="524" xr:uid="{1D4FC7BA-7E1B-4B80-88AA-B56A539FE217}"/>
    <cellStyle name="Comma 19 3 2 9 3 2" xfId="944" xr:uid="{1E9373D0-3CA2-48FA-94B0-A8CA9B01C89D}"/>
    <cellStyle name="Comma 19 3 2 9 4" xfId="842" xr:uid="{9CD074C9-AF6B-41B4-BF3A-7F7A09A9DA8D}"/>
    <cellStyle name="Comma 19 4" xfId="778" xr:uid="{B8E52BDF-C2BC-4102-8BB6-7CE6755978DD}"/>
    <cellStyle name="Comma 2" xfId="2" xr:uid="{00000000-0005-0000-0000-000040000000}"/>
    <cellStyle name="Comma 2 10" xfId="380" xr:uid="{F9F9C890-E3D7-498D-BED7-2FDAF1C9AA88}"/>
    <cellStyle name="Comma 2 10 2" xfId="277" xr:uid="{4B2F5A53-7ED9-45E3-82A8-EEA77B2C1C17}"/>
    <cellStyle name="Comma 2 10 2 2" xfId="605" xr:uid="{8A3EA10C-42FE-4570-A067-513B2AE69B78}"/>
    <cellStyle name="Comma 2 10 2 2 2" xfId="1013" xr:uid="{B8F7E52F-236F-4ADE-A632-2BD2F7DFD0FB}"/>
    <cellStyle name="Comma 2 10 2 3" xfId="826" xr:uid="{730FF9E1-B187-4583-A721-B916E9034A0E}"/>
    <cellStyle name="Comma 2 10 3" xfId="539" xr:uid="{E13E57AF-2F48-4EF2-B7D9-69667CA11EA2}"/>
    <cellStyle name="Comma 2 10 3 2" xfId="957" xr:uid="{5B59047D-4CC1-4BA3-86E0-60FE80DFBEAC}"/>
    <cellStyle name="Comma 2 10 4" xfId="758" xr:uid="{8BE8172C-15A4-467A-8935-DD7C1FDB2303}"/>
    <cellStyle name="Comma 2 10 4 2" xfId="1144" xr:uid="{9158D1EE-1DAE-4486-903C-7D5E2B16643C}"/>
    <cellStyle name="Comma 2 10 5" xfId="873" xr:uid="{F45E0C9D-5B95-4700-A9A3-B6BA531F6DC1}"/>
    <cellStyle name="Comma 2 11" xfId="335" xr:uid="{E7E40B93-2664-46F5-8AA7-3DF4F14C8FF3}"/>
    <cellStyle name="Comma 2 11 2" xfId="549" xr:uid="{618DE692-9068-4710-B45D-C6189B5479CB}"/>
    <cellStyle name="Comma 2 11 2 2" xfId="962" xr:uid="{527CC616-DCCE-42A9-8000-8100942B08BD}"/>
    <cellStyle name="Comma 2 11 3" xfId="854" xr:uid="{36B0A58D-466A-42B2-97AB-C8B025DAB342}"/>
    <cellStyle name="Comma 2 15" xfId="320" xr:uid="{89D0D9F3-3701-4A2C-BDA2-C1B8775E6A5B}"/>
    <cellStyle name="Comma 2 15 2" xfId="506" xr:uid="{E0B1FC09-B74C-421E-9770-F05EE077C465}"/>
    <cellStyle name="Comma 2 15 2 2" xfId="927" xr:uid="{895FD49C-0583-4E1C-BEBC-0523894BEE1C}"/>
    <cellStyle name="Comma 2 15 3" xfId="526" xr:uid="{03379A42-2F01-4DA7-8567-2B1A0FA667DA}"/>
    <cellStyle name="Comma 2 15 3 2" xfId="946" xr:uid="{28698B8A-A859-44DC-9DAB-CDE3DFD28757}"/>
    <cellStyle name="Comma 2 15 4" xfId="844" xr:uid="{51FEA016-30AF-4672-9582-1ECC8039C7B6}"/>
    <cellStyle name="Comma 2 17 3" xfId="345" xr:uid="{A646AFAD-A2AC-4358-AA52-DFB23FD1D40E}"/>
    <cellStyle name="Comma 2 17 3 2" xfId="552" xr:uid="{A21BB2CB-F8B7-4640-AD1A-6DA03FE9D8C0}"/>
    <cellStyle name="Comma 2 17 3 2 2" xfId="965" xr:uid="{EA803967-3A73-4FFA-9B00-2BFEDBC9AAEE}"/>
    <cellStyle name="Comma 2 17 3 3" xfId="858" xr:uid="{8DD94237-5284-4D90-BEC4-C2DD5585DD46}"/>
    <cellStyle name="Comma 2 17 3 4" xfId="1158" xr:uid="{3802775D-895F-4605-A078-9E133F398923}"/>
    <cellStyle name="Comma 2 2" xfId="29" xr:uid="{00000000-0005-0000-0000-000041000000}"/>
    <cellStyle name="Comma 2 2 10" xfId="129" xr:uid="{00000000-0005-0000-0000-000042000000}"/>
    <cellStyle name="Comma 2 2 10 2" xfId="567" xr:uid="{D1026A22-CE36-4B1C-A2C8-A76D57261AA2}"/>
    <cellStyle name="Comma 2 2 10 2 2" xfId="975" xr:uid="{13DCEC5C-5119-49B8-B562-E60AD73512A6}"/>
    <cellStyle name="Comma 2 2 10 3" xfId="724" xr:uid="{650E0596-78B5-42D1-88C0-DAB5068A24A1}"/>
    <cellStyle name="Comma 2 2 10 3 2" xfId="1110" xr:uid="{F56C93F1-13B6-43DD-B340-CDA8FD54BE22}"/>
    <cellStyle name="Comma 2 2 10 4" xfId="781" xr:uid="{0DCADB0D-6A61-4DBE-BD18-BF61F0120611}"/>
    <cellStyle name="Comma 2 2 11" xfId="446" xr:uid="{830CCBEF-5725-490A-BC47-CD211734B7B6}"/>
    <cellStyle name="Comma 2 2 11 2" xfId="613" xr:uid="{0CF87410-4561-4E6D-8C8F-8CA22F4158C1}"/>
    <cellStyle name="Comma 2 2 11 2 2" xfId="1020" xr:uid="{BA40C75E-15D9-42E8-9769-CAA71840B996}"/>
    <cellStyle name="Comma 2 2 11 3" xfId="880" xr:uid="{BA86CCB2-D57E-441C-8C91-6123BD0AE9A0}"/>
    <cellStyle name="Comma 2 2 11 4" xfId="800" xr:uid="{54E0CC4A-254A-458A-BB02-7A967324814B}"/>
    <cellStyle name="Comma 2 2 11 5" xfId="1159" xr:uid="{57EF1105-E2BF-49E6-8914-ABF90C9ED447}"/>
    <cellStyle name="Comma 2 2 12" xfId="339" xr:uid="{4A0FD518-685E-4C28-AFBF-9939CC745436}"/>
    <cellStyle name="Comma 2 2 13" xfId="481" xr:uid="{3DC41386-478C-408B-912F-A4578C388582}"/>
    <cellStyle name="Comma 2 2 13 2" xfId="903" xr:uid="{BA3EE7D1-990D-4FC3-957F-C9B8FBFAE449}"/>
    <cellStyle name="Comma 2 2 14" xfId="282" xr:uid="{E5717694-EE03-4054-89F7-4D349FB275CF}"/>
    <cellStyle name="Comma 2 2 14 2" xfId="827" xr:uid="{A87FD39F-524C-4D9D-974B-ABBB2B1DA1E1}"/>
    <cellStyle name="Comma 2 2 15" xfId="515" xr:uid="{C97E57C2-C558-4DC4-96E0-FB531AE56308}"/>
    <cellStyle name="Comma 2 2 15 2" xfId="935" xr:uid="{B0B91531-9C71-4B58-B051-0A5D06259D56}"/>
    <cellStyle name="Comma 2 2 16" xfId="287" xr:uid="{5E4CED78-24BD-4024-BC82-133B88B4F122}"/>
    <cellStyle name="Comma 2 2 16 2" xfId="831" xr:uid="{DB1A661A-9182-42EB-92C0-8C52E72AC106}"/>
    <cellStyle name="Comma 2 2 2" xfId="122" xr:uid="{00000000-0005-0000-0000-000043000000}"/>
    <cellStyle name="Comma 2 2 2 2" xfId="457" xr:uid="{CCB45674-B9F9-4D20-88C2-A26F659F6A93}"/>
    <cellStyle name="Comma 2 2 2 2 2" xfId="620" xr:uid="{DCD7446D-5193-403B-A32F-B4AF4756CF8E}"/>
    <cellStyle name="Comma 2 2 2 2 2 2" xfId="1027" xr:uid="{CAB4D632-1E2A-494A-BC98-0EB4B00927DF}"/>
    <cellStyle name="Comma 2 2 2 2 3" xfId="766" xr:uid="{E62649C3-2915-47AE-99FE-26971725219B}"/>
    <cellStyle name="Comma 2 2 2 2 3 2" xfId="1152" xr:uid="{1C92946D-3845-4904-A4D5-6D96B9E1773C}"/>
    <cellStyle name="Comma 2 2 2 2 4" xfId="887" xr:uid="{C91C5DA6-46B3-467F-9CB7-FAA1D7B4D653}"/>
    <cellStyle name="Comma 2 2 2 3" xfId="361" xr:uid="{F7564695-869F-4E59-B8A1-09734F84F7EC}"/>
    <cellStyle name="Comma 2 2 2 3 2" xfId="864" xr:uid="{540CDEAC-A249-4E64-A705-AAAA192D797A}"/>
    <cellStyle name="Comma 2 2 2 4" xfId="565" xr:uid="{B8AAE593-AF94-42AA-A82E-114192170E1A}"/>
    <cellStyle name="Comma 2 2 2 4 2" xfId="973" xr:uid="{3A9F28AE-DF93-43F2-866F-E68540AD8AC9}"/>
    <cellStyle name="Comma 2 2 2 5" xfId="722" xr:uid="{976D21BF-EB40-4A2A-B0D4-5513838EB782}"/>
    <cellStyle name="Comma 2 2 2 5 2" xfId="1108" xr:uid="{815F4A69-092C-40FB-8FFE-277AC903E748}"/>
    <cellStyle name="Comma 2 2 2 6" xfId="294" xr:uid="{B57799AB-FE58-491B-AB25-5EF00A83D3A7}"/>
    <cellStyle name="Comma 2 2 2 6 2" xfId="834" xr:uid="{9246D3BB-0DC3-42E6-BED4-F3063E4AD86E}"/>
    <cellStyle name="Comma 2 2 2 7" xfId="779" xr:uid="{854639A6-4C46-4CE7-8D11-83680DEE2636}"/>
    <cellStyle name="Comma 2 2 3" xfId="147" xr:uid="{00000000-0005-0000-0000-000044000000}"/>
    <cellStyle name="Comma 2 2 4" xfId="148" xr:uid="{00000000-0005-0000-0000-000045000000}"/>
    <cellStyle name="Comma 2 2 5" xfId="149" xr:uid="{00000000-0005-0000-0000-000046000000}"/>
    <cellStyle name="Comma 2 2 6" xfId="150" xr:uid="{00000000-0005-0000-0000-000047000000}"/>
    <cellStyle name="Comma 2 2 7" xfId="151" xr:uid="{00000000-0005-0000-0000-000048000000}"/>
    <cellStyle name="Comma 2 2 8" xfId="152" xr:uid="{00000000-0005-0000-0000-000049000000}"/>
    <cellStyle name="Comma 2 2 9" xfId="119" xr:uid="{00000000-0005-0000-0000-00004A000000}"/>
    <cellStyle name="Comma 2 2 9 2" xfId="563" xr:uid="{632676CD-B2C8-4D13-B0DC-27CAF99D12F5}"/>
    <cellStyle name="Comma 2 2 9 2 2" xfId="971" xr:uid="{44AEEE2E-5600-45FC-888E-85E6FBD9A0E6}"/>
    <cellStyle name="Comma 2 2 9 3" xfId="720" xr:uid="{D440EDF9-4AAF-4E2B-800F-5CF36FAAC221}"/>
    <cellStyle name="Comma 2 2 9 3 2" xfId="1106" xr:uid="{7A02CBF8-31D3-4DA5-9C6C-8B413A58FE84}"/>
    <cellStyle name="Comma 2 2 9 4" xfId="777" xr:uid="{21F741B4-68F6-4475-9CDD-41392F6103E9}"/>
    <cellStyle name="Comma 2 24" xfId="1167" xr:uid="{95BC4FEB-F13C-4DA7-8A7F-AE6638F91009}"/>
    <cellStyle name="Comma 2 25" xfId="262" xr:uid="{CBAB894A-6F73-4B29-B99F-9420A7636488}"/>
    <cellStyle name="Comma 2 25 2" xfId="604" xr:uid="{C1B2EDFA-8A79-47FD-A269-B180143FF552}"/>
    <cellStyle name="Comma 2 25 2 2" xfId="1012" xr:uid="{53A3608A-9A89-4E27-A583-F210CDB18389}"/>
    <cellStyle name="Comma 2 25 3" xfId="379" xr:uid="{2BF01236-0055-4FC0-863E-1689C678B83D}"/>
    <cellStyle name="Comma 2 25 3 2" xfId="872" xr:uid="{B368431D-D73E-47D0-A674-438E31B160D2}"/>
    <cellStyle name="Comma 2 25 4" xfId="818" xr:uid="{6A867212-9746-44AB-B14F-5A7904D8C7A1}"/>
    <cellStyle name="Comma 2 3" xfId="153" xr:uid="{00000000-0005-0000-0000-00004B000000}"/>
    <cellStyle name="Comma 2 3 10" xfId="793" xr:uid="{142CD67F-135D-4FA9-A3C9-8F904F6D022D}"/>
    <cellStyle name="Comma 2 3 2" xfId="154" xr:uid="{00000000-0005-0000-0000-00004C000000}"/>
    <cellStyle name="Comma 2 3 2 2" xfId="365" xr:uid="{F79FB503-F25F-4400-BE6C-A326F2ACF507}"/>
    <cellStyle name="Comma 2 3 2 2 2" xfId="581" xr:uid="{61F3DC07-EACC-4F2C-9BE6-E9E66E6837A2}"/>
    <cellStyle name="Comma 2 3 2 2 2 2" xfId="989" xr:uid="{A5B1FA59-7E0B-4EEC-BF0B-05C5215B38CC}"/>
    <cellStyle name="Comma 2 3 2 2 3" xfId="867" xr:uid="{5E39C8FA-C549-4455-830A-AFD15094827A}"/>
    <cellStyle name="Comma 2 3 2 3" xfId="500" xr:uid="{C6DBECD2-7E60-4E69-928D-DAD259F2D9B3}"/>
    <cellStyle name="Comma 2 3 2 3 2" xfId="921" xr:uid="{09624F81-C304-4B0C-972A-4127C0CCC6B9}"/>
    <cellStyle name="Comma 2 3 2 4" xfId="531" xr:uid="{972B592B-F238-4E1A-93D2-35225ACA6B4D}"/>
    <cellStyle name="Comma 2 3 2 4 2" xfId="951" xr:uid="{8C5E1DD5-7FB9-49EC-BB84-605533CD1A81}"/>
    <cellStyle name="Comma 2 3 2 5" xfId="736" xr:uid="{459FDC2C-4B3E-41A1-B9B5-6DBA90A5778F}"/>
    <cellStyle name="Comma 2 3 2 5 2" xfId="1122" xr:uid="{D96EE5AA-9C52-4B7E-8213-8A0C874C96F3}"/>
    <cellStyle name="Comma 2 3 2 6" xfId="326" xr:uid="{EFC17A17-5797-40FD-BA2E-CBB05417FBC2}"/>
    <cellStyle name="Comma 2 3 2 6 2" xfId="849" xr:uid="{F382BB5D-9CCB-455A-A271-F28D60FA7096}"/>
    <cellStyle name="Comma 2 3 2 7" xfId="794" xr:uid="{79AE51F4-3117-49A1-AB4A-58E049EA80BA}"/>
    <cellStyle name="Comma 2 3 3" xfId="155" xr:uid="{00000000-0005-0000-0000-00004D000000}"/>
    <cellStyle name="Comma 2 3 3 2" xfId="582" xr:uid="{06DFF3CE-263C-4FDA-AF6D-43A2A8F00E64}"/>
    <cellStyle name="Comma 2 3 3 2 2" xfId="990" xr:uid="{94D3220D-A80B-4E8C-A8B3-4F1C145545D7}"/>
    <cellStyle name="Comma 2 3 3 3" xfId="737" xr:uid="{2DADEA09-37FE-46D3-B1A7-6EDD08CF13D2}"/>
    <cellStyle name="Comma 2 3 3 3 2" xfId="1123" xr:uid="{041B0849-58FA-4AE7-B851-33CB36CE057D}"/>
    <cellStyle name="Comma 2 3 3 4" xfId="795" xr:uid="{3791C182-867A-49DA-928B-1FA01CEED190}"/>
    <cellStyle name="Comma 2 3 4" xfId="156" xr:uid="{00000000-0005-0000-0000-00004E000000}"/>
    <cellStyle name="Comma 2 3 4 2" xfId="583" xr:uid="{24162909-643F-432D-A689-5047689B04BC}"/>
    <cellStyle name="Comma 2 3 4 2 2" xfId="991" xr:uid="{41DE8B8D-F4EA-4787-884D-85C791AEC5DF}"/>
    <cellStyle name="Comma 2 3 4 3" xfId="738" xr:uid="{7504B688-4BEE-409D-989F-B86992FF49BE}"/>
    <cellStyle name="Comma 2 3 4 3 2" xfId="1124" xr:uid="{A13D8EF9-556D-4659-B785-976B073D3E65}"/>
    <cellStyle name="Comma 2 3 4 4" xfId="796" xr:uid="{DEEDE120-B964-488A-94E2-404188F2E477}"/>
    <cellStyle name="Comma 2 3 5" xfId="157" xr:uid="{00000000-0005-0000-0000-00004F000000}"/>
    <cellStyle name="Comma 2 3 6" xfId="364" xr:uid="{688139B1-84D2-4E2B-A727-947559788754}"/>
    <cellStyle name="Comma 2 3 6 2" xfId="580" xr:uid="{A10575CA-EB43-40BB-B621-4F9B2EF19FD5}"/>
    <cellStyle name="Comma 2 3 6 2 2" xfId="988" xr:uid="{801AA8C6-4095-4BAF-A62F-0F7808500816}"/>
    <cellStyle name="Comma 2 3 6 3" xfId="735" xr:uid="{8A876462-3FAF-400E-AB89-142A49D4A25A}"/>
    <cellStyle name="Comma 2 3 6 3 2" xfId="1121" xr:uid="{82AF95D9-7930-4C58-818B-F2E63A66D74C}"/>
    <cellStyle name="Comma 2 3 6 4" xfId="866" xr:uid="{096716AD-4B0D-4C5F-89CD-AC84CCF02978}"/>
    <cellStyle name="Comma 2 3 7" xfId="472" xr:uid="{28359D77-86D6-4C71-9103-79623EA0DCC9}"/>
    <cellStyle name="Comma 2 3 7 2" xfId="629" xr:uid="{D73E6F5E-058B-44B5-B395-82BA3AA51E95}"/>
    <cellStyle name="Comma 2 3 7 2 2" xfId="1035" xr:uid="{2FE49CA9-B144-4F21-B58A-F1B0584D8599}"/>
    <cellStyle name="Comma 2 3 7 3" xfId="895" xr:uid="{337A7365-0F14-4D3F-94D8-BB776713BFB8}"/>
    <cellStyle name="Comma 2 3 7 4" xfId="1164" xr:uid="{FFCCE8E5-AD44-41D1-AEFA-4EF0F722CE04}"/>
    <cellStyle name="Comma 2 3 8" xfId="340" xr:uid="{EE1B0248-D4D6-4DA7-A7E3-FB0B1E395667}"/>
    <cellStyle name="Comma 2 3 8 2" xfId="551" xr:uid="{B04EA73C-0E04-43C4-82E8-9D16CB4F5CF8}"/>
    <cellStyle name="Comma 2 3 8 2 2" xfId="964" xr:uid="{B6708185-81AB-4AE7-B5EA-F65F06037A63}"/>
    <cellStyle name="Comma 2 3 8 3" xfId="856" xr:uid="{D768CD74-70E5-4AF1-B973-495BCBAD1B99}"/>
    <cellStyle name="Comma 2 3 9" xfId="286" xr:uid="{6EAE84FD-9E17-48BA-9E19-2D364B71AD0A}"/>
    <cellStyle name="Comma 2 3 9 2" xfId="830" xr:uid="{9EBC5814-C669-4CBD-A9B8-7B59136741CA}"/>
    <cellStyle name="Comma 2 4" xfId="158" xr:uid="{00000000-0005-0000-0000-000050000000}"/>
    <cellStyle name="Comma 2 4 10" xfId="297" xr:uid="{3695FC5A-DD43-499C-9413-15571952E336}"/>
    <cellStyle name="Comma 2 4 11" xfId="797" xr:uid="{D0776ECA-B2B7-40DC-9EC3-02A04BE625CE}"/>
    <cellStyle name="Comma 2 4 2" xfId="159" xr:uid="{00000000-0005-0000-0000-000051000000}"/>
    <cellStyle name="Comma 2 4 3" xfId="160" xr:uid="{00000000-0005-0000-0000-000052000000}"/>
    <cellStyle name="Comma 2 4 4" xfId="161" xr:uid="{00000000-0005-0000-0000-000053000000}"/>
    <cellStyle name="Comma 2 4 5" xfId="162" xr:uid="{00000000-0005-0000-0000-000054000000}"/>
    <cellStyle name="Comma 2 4 6" xfId="163" xr:uid="{00000000-0005-0000-0000-000055000000}"/>
    <cellStyle name="Comma 2 4 6 2" xfId="585" xr:uid="{9272F764-2587-4E24-8529-872EBDE2169E}"/>
    <cellStyle name="Comma 2 4 6 2 2" xfId="993" xr:uid="{EA0A5636-D7A8-4F3A-BF6C-2EADBA996638}"/>
    <cellStyle name="Comma 2 4 6 3" xfId="740" xr:uid="{56B51640-3B60-405C-B9FA-E8F5242A7E0A}"/>
    <cellStyle name="Comma 2 4 6 3 2" xfId="1126" xr:uid="{D923CBA9-0FE5-4980-9024-F3E86CE0E791}"/>
    <cellStyle name="Comma 2 4 6 4" xfId="798" xr:uid="{7791CDC6-C5B7-4A71-B63D-77EB119E20F5}"/>
    <cellStyle name="Comma 2 4 7" xfId="454" xr:uid="{2559E572-7568-4E65-B0EF-E2E60B59EFA7}"/>
    <cellStyle name="Comma 2 4 7 2" xfId="618" xr:uid="{2895D27E-012E-4AF9-8902-373B7C1A33FF}"/>
    <cellStyle name="Comma 2 4 7 2 2" xfId="1025" xr:uid="{72EF5913-31BC-43DC-AC02-57C7981DBF73}"/>
    <cellStyle name="Comma 2 4 7 3" xfId="885" xr:uid="{BAAD3DEE-2464-4A98-AD79-83DE89B6B299}"/>
    <cellStyle name="Comma 2 4 7 4" xfId="1163" xr:uid="{6DE1830A-0A04-469F-B9B2-FB3771EC11DD}"/>
    <cellStyle name="Comma 2 4 8" xfId="366" xr:uid="{E270A345-89EB-4524-A81F-3CCDC3A8DCC6}"/>
    <cellStyle name="Comma 2 4 8 2" xfId="584" xr:uid="{CF752F0E-E72F-4E84-AE35-14514B714FC3}"/>
    <cellStyle name="Comma 2 4 8 2 2" xfId="992" xr:uid="{21CC665B-DC4C-4051-B1F3-4ED3B0CD2E46}"/>
    <cellStyle name="Comma 2 4 8 3" xfId="868" xr:uid="{4C43E2BC-7A1E-4E79-9AED-CF1028666961}"/>
    <cellStyle name="Comma 2 4 9" xfId="739" xr:uid="{BCAF5ED3-B80A-4A81-8A44-B74DB6C537DA}"/>
    <cellStyle name="Comma 2 4 9 2" xfId="1125" xr:uid="{27D900A8-7EA4-46E8-90B2-EB23C570C565}"/>
    <cellStyle name="Comma 2 5" xfId="164" xr:uid="{00000000-0005-0000-0000-000056000000}"/>
    <cellStyle name="Comma 2 5 2" xfId="586" xr:uid="{B114E8C8-35A2-457B-9930-E7C6827531FC}"/>
    <cellStyle name="Comma 2 5 2 2" xfId="994" xr:uid="{938AC2A2-6E57-416E-A82A-B366AE15BFB1}"/>
    <cellStyle name="Comma 2 5 3" xfId="708" xr:uid="{3C8752F5-B002-4A7E-A36A-E6E3870D3E75}"/>
    <cellStyle name="Comma 2 5 3 2" xfId="1094" xr:uid="{2503A3BF-5066-450F-8C74-A5BD311D6A41}"/>
    <cellStyle name="Comma 2 5 4" xfId="741" xr:uid="{30C321B1-0DF6-469E-AD83-1823F7FBBC2D}"/>
    <cellStyle name="Comma 2 5 4 2" xfId="1127" xr:uid="{BFB0DA70-B85F-458E-8868-621BAD72C257}"/>
    <cellStyle name="Comma 2 5 5" xfId="799" xr:uid="{D9958FBC-2C19-454C-99CE-7037432C6D48}"/>
    <cellStyle name="Comma 2 6" xfId="165" xr:uid="{00000000-0005-0000-0000-000057000000}"/>
    <cellStyle name="Comma 2 7" xfId="166" xr:uid="{00000000-0005-0000-0000-000058000000}"/>
    <cellStyle name="Comma 2 8" xfId="167" xr:uid="{00000000-0005-0000-0000-000059000000}"/>
    <cellStyle name="Comma 2 9" xfId="168" xr:uid="{00000000-0005-0000-0000-00005A000000}"/>
    <cellStyle name="Comma 20" xfId="252" xr:uid="{00000000-0005-0000-0000-00005B000000}"/>
    <cellStyle name="Comma 20 2" xfId="599" xr:uid="{F7EC91D2-1D12-4D90-9E25-85122713393E}"/>
    <cellStyle name="Comma 20 2 2" xfId="1007" xr:uid="{82A74E4A-3567-43BA-80A9-617D9BF1ADCB}"/>
    <cellStyle name="Comma 20 3" xfId="754" xr:uid="{A7332B4A-1E58-4D3C-9E36-220DEF8239AD}"/>
    <cellStyle name="Comma 20 3 2" xfId="1140" xr:uid="{CB1B9D0B-D35C-4A91-A61D-106B05FF744E}"/>
    <cellStyle name="Comma 20 4" xfId="813" xr:uid="{D956FE70-C1AB-4BD0-BDD3-59E388794654}"/>
    <cellStyle name="Comma 21" xfId="257" xr:uid="{00000000-0005-0000-0000-00005C000000}"/>
    <cellStyle name="Comma 21 2" xfId="601" xr:uid="{0EF773EA-F237-4FE6-A464-3625623F7604}"/>
    <cellStyle name="Comma 21 2 2" xfId="1009" xr:uid="{190306F3-2742-401D-BF8C-0DF1BC1AA6EA}"/>
    <cellStyle name="Comma 21 3" xfId="756" xr:uid="{9A6B1D8C-D2FC-4D16-B4B4-3DFED524D6CC}"/>
    <cellStyle name="Comma 21 3 2" xfId="1142" xr:uid="{B1F5C9EE-5B01-413F-8F09-F84A284821F8}"/>
    <cellStyle name="Comma 21 4" xfId="815" xr:uid="{92A08577-2265-4033-9330-B9D896BA9DF8}"/>
    <cellStyle name="Comma 22" xfId="259" xr:uid="{00000000-0005-0000-0000-00005D000000}"/>
    <cellStyle name="Comma 22 2" xfId="602" xr:uid="{9488FAB2-E8ED-4D22-9D96-9BC477E9EC42}"/>
    <cellStyle name="Comma 22 2 2" xfId="1010" xr:uid="{E4904C53-3AB9-4B4C-B70B-2AA73F69E4E0}"/>
    <cellStyle name="Comma 22 3" xfId="757" xr:uid="{C69737C9-6D17-4F28-BA1D-D9BBC82A8FB0}"/>
    <cellStyle name="Comma 22 3 2" xfId="1143" xr:uid="{2F9F6DC2-8B15-4508-8B4F-7C98B8EACBD4}"/>
    <cellStyle name="Comma 22 4" xfId="816" xr:uid="{A7642CB7-1BCD-4BCC-827B-BB336AF81BA8}"/>
    <cellStyle name="Comma 23" xfId="261" xr:uid="{00000000-0005-0000-0000-00005E000000}"/>
    <cellStyle name="Comma 23 2" xfId="603" xr:uid="{3A0D3F7A-F7E7-4901-A04B-8E3DA95BE044}"/>
    <cellStyle name="Comma 23 2 2" xfId="1011" xr:uid="{9522064B-066D-4F8C-82E0-D2A7BAD1C6E1}"/>
    <cellStyle name="Comma 23 3" xfId="378" xr:uid="{87753E3F-2419-4988-88F9-7DCF41EAF7F4}"/>
    <cellStyle name="Comma 23 3 2" xfId="871" xr:uid="{2A9852F4-BCC7-4C31-91B3-70A6BC0302AF}"/>
    <cellStyle name="Comma 23 4" xfId="817" xr:uid="{956A9831-2518-4F4A-85B3-F687DC2B9867}"/>
    <cellStyle name="Comma 24" xfId="460" xr:uid="{9C635733-B787-4510-AD15-556AE1C6B356}"/>
    <cellStyle name="Comma 24 2" xfId="622" xr:uid="{1A19A98E-2809-4B42-BC68-785E0ED2C1E4}"/>
    <cellStyle name="Comma 24 2 2" xfId="1029" xr:uid="{9CCAE2BF-4C25-4054-A114-44362BDE6C6F}"/>
    <cellStyle name="Comma 24 3" xfId="767" xr:uid="{A2EB1811-CCED-4125-A082-4C5FF03D0BF2}"/>
    <cellStyle name="Comma 24 3 2" xfId="1153" xr:uid="{CF02EDE6-5F50-42C3-9C49-342BF45E877B}"/>
    <cellStyle name="Comma 24 4" xfId="889" xr:uid="{CA4872C5-6C7A-45B9-B845-0B6A09CF304F}"/>
    <cellStyle name="Comma 25" xfId="334" xr:uid="{6D38B86F-0D4A-453D-8330-D6674DD098CF}"/>
    <cellStyle name="Comma 25 2" xfId="627" xr:uid="{C1426A0A-6580-4C79-9F43-FE23900750C1}"/>
    <cellStyle name="Comma 25 2 2" xfId="1034" xr:uid="{57537B57-E1E1-4BD2-823B-F06B3DD93563}"/>
    <cellStyle name="Comma 25 3" xfId="853" xr:uid="{09CA5A6A-8950-4EEA-8A92-3595834EE28A}"/>
    <cellStyle name="Comma 26" xfId="496" xr:uid="{8F239D8C-1787-4F66-BA86-C9AFF01BEE96}"/>
    <cellStyle name="Comma 26 2" xfId="547" xr:uid="{40244FEC-B45C-4A59-B9D3-2D5EF4670FFA}"/>
    <cellStyle name="Comma 26 2 2" xfId="961" xr:uid="{339FB7E5-9FEB-4B11-9123-D585782FFBB6}"/>
    <cellStyle name="Comma 26 3" xfId="918" xr:uid="{62206989-2EC5-4BE3-A71B-81A4D625B35E}"/>
    <cellStyle name="Comma 27" xfId="489" xr:uid="{F18582C6-9FAD-4537-9914-3511F7122A44}"/>
    <cellStyle name="Comma 27 2" xfId="631" xr:uid="{B0EF3260-7B73-4622-AA7A-BC0FFF8CBCB8}"/>
    <cellStyle name="Comma 27 2 2" xfId="1036" xr:uid="{0C8D6767-E54B-4EA4-8523-5DC2EC3AC87B}"/>
    <cellStyle name="Comma 27 3" xfId="911" xr:uid="{7D2AA44A-023D-4F05-9C04-D4AAA53392B9}"/>
    <cellStyle name="Comma 28" xfId="476" xr:uid="{A0009235-67EE-471E-8E5B-3087FC584B67}"/>
    <cellStyle name="Comma 28 2" xfId="634" xr:uid="{B4381F89-99E3-413F-A261-038761E8E60D}"/>
    <cellStyle name="Comma 28 2 2" xfId="1038" xr:uid="{5CF0FBFE-5E43-4901-AD68-BED70F72D978}"/>
    <cellStyle name="Comma 28 3" xfId="898" xr:uid="{95A726E3-4BF2-4E37-8988-15A923B541D5}"/>
    <cellStyle name="Comma 29" xfId="331" xr:uid="{B0DDD890-9B33-4FE7-ADA2-55635EB992E6}"/>
    <cellStyle name="Comma 29 2" xfId="477" xr:uid="{F4E78AE4-1F1B-4CB1-921E-99D52CBDF93E}"/>
    <cellStyle name="Comma 29 2 2" xfId="899" xr:uid="{9D6BCEC8-FD06-4C98-B052-4990606223F4}"/>
    <cellStyle name="Comma 29 3" xfId="534" xr:uid="{F7048D75-F8B3-49E1-B3E3-B290738A3F59}"/>
    <cellStyle name="Comma 29 3 2" xfId="954" xr:uid="{B44A3C83-4881-480B-BEC3-9B1D5531B968}"/>
    <cellStyle name="Comma 29 4" xfId="852" xr:uid="{74FD55BF-D238-4B63-A409-4DACBF51BD0D}"/>
    <cellStyle name="Comma 29 5" xfId="774" xr:uid="{11A84562-1177-4A12-A427-BE4A31B41FDD}"/>
    <cellStyle name="Comma 3" xfId="6" xr:uid="{00000000-0005-0000-0000-00005F000000}"/>
    <cellStyle name="Comma 3 2" xfId="30" xr:uid="{00000000-0005-0000-0000-000060000000}"/>
    <cellStyle name="Comma 3 2 17 6" xfId="272" xr:uid="{16ADC70A-D3FD-49B8-9C02-4FDC78384AD7}"/>
    <cellStyle name="Comma 3 2 17 6 2" xfId="822" xr:uid="{AC8C3CE5-98C4-49EF-BD62-DEB1B0099F92}"/>
    <cellStyle name="Comma 3 2 2" xfId="169" xr:uid="{00000000-0005-0000-0000-000061000000}"/>
    <cellStyle name="Comma 3 2 3" xfId="128" xr:uid="{00000000-0005-0000-0000-000062000000}"/>
    <cellStyle name="Comma 3 2 4" xfId="448" xr:uid="{4581107D-FF53-4092-B5F8-0BC8FFD98FDD}"/>
    <cellStyle name="Comma 3 2 4 2" xfId="614" xr:uid="{1868033E-49EF-4560-830E-CCE477F55374}"/>
    <cellStyle name="Comma 3 2 4 2 2" xfId="1021" xr:uid="{A0615941-BE80-451A-A3E8-6D2356CDDE7D}"/>
    <cellStyle name="Comma 3 2 4 3" xfId="881" xr:uid="{3064FD74-58F3-48C1-977F-8BD737B5841F}"/>
    <cellStyle name="Comma 3 2 4 4" xfId="1156" xr:uid="{88CC128F-EBF2-4E7B-90A0-77624F4C3AB3}"/>
    <cellStyle name="Comma 3 2 5" xfId="354" xr:uid="{F0E1463A-1567-48D4-B020-A5FC4F91AAA5}"/>
    <cellStyle name="Comma 3 2 5 2" xfId="556" xr:uid="{12D07EEE-49FD-4809-94C1-A50DBC1BA7E3}"/>
    <cellStyle name="Comma 3 2 5 2 2" xfId="967" xr:uid="{ECDF5BC3-19C7-4D2F-B425-12CD410B7841}"/>
    <cellStyle name="Comma 3 2 5 3" xfId="860" xr:uid="{025D6A27-1B92-4A3F-B1C5-91BF20BC5908}"/>
    <cellStyle name="Comma 3 2 6" xfId="516" xr:uid="{04F145F6-A668-4D51-9231-A94090473A7A}"/>
    <cellStyle name="Comma 3 2 6 2" xfId="936" xr:uid="{73CF8907-FCB2-405A-BBCE-FDFA2B6CB233}"/>
    <cellStyle name="Comma 3 2 7" xfId="716" xr:uid="{5EEB7E9B-C1FE-48CE-87A2-94C9A43D000B}"/>
    <cellStyle name="Comma 3 2 7 2" xfId="1102" xr:uid="{BCD29D38-374B-49BE-96C5-6F9B3A6A8A10}"/>
    <cellStyle name="Comma 3 2 8" xfId="769" xr:uid="{757CE099-F063-41B3-834D-ACD3100F74E0}"/>
    <cellStyle name="Comma 3 3" xfId="170" xr:uid="{00000000-0005-0000-0000-000063000000}"/>
    <cellStyle name="Comma 3 3 12 2" xfId="325" xr:uid="{20906BE1-93D1-42DE-87BE-AB87CFBB8017}"/>
    <cellStyle name="Comma 3 3 12 2 2" xfId="493" xr:uid="{CA953188-A8BB-41CB-B6A0-09102638A660}"/>
    <cellStyle name="Comma 3 3 12 2 2 2" xfId="915" xr:uid="{D47715E0-F381-40DD-B63B-568F3E8962F0}"/>
    <cellStyle name="Comma 3 3 12 2 3" xfId="530" xr:uid="{E8C8BBC2-15B1-4CA5-810A-B5FDD40406E3}"/>
    <cellStyle name="Comma 3 3 12 2 3 2" xfId="950" xr:uid="{2F1BB191-E562-4FF0-90FD-7AD4DF54236E}"/>
    <cellStyle name="Comma 3 3 12 2 4" xfId="848" xr:uid="{559902F9-ECC4-43BB-A668-D6797A044BE8}"/>
    <cellStyle name="Comma 3 3 12 3" xfId="312" xr:uid="{97A0F0CE-825B-4328-A9D8-61D1F202B256}"/>
    <cellStyle name="Comma 3 3 12 3 2" xfId="469" xr:uid="{AC0EFBD0-B108-424E-A668-51A327196165}"/>
    <cellStyle name="Comma 3 3 12 3 2 2" xfId="894" xr:uid="{B846A143-13FE-44EC-AB33-878759B9630F}"/>
    <cellStyle name="Comma 3 3 12 3 3" xfId="522" xr:uid="{BDFFFBC9-AB1C-40FF-B866-329A98EFCD88}"/>
    <cellStyle name="Comma 3 3 12 3 3 2" xfId="942" xr:uid="{81E79F19-8FF7-480F-A7F6-6E9E9E5BD2C8}"/>
    <cellStyle name="Comma 3 3 12 3 4" xfId="840" xr:uid="{7FA28166-FAC4-469C-8DB3-CA9E706ADD4D}"/>
    <cellStyle name="Comma 3 3 2" xfId="171" xr:uid="{00000000-0005-0000-0000-000064000000}"/>
    <cellStyle name="Comma 3 3 3" xfId="172" xr:uid="{00000000-0005-0000-0000-000065000000}"/>
    <cellStyle name="Comma 3 3 4" xfId="173" xr:uid="{00000000-0005-0000-0000-000066000000}"/>
    <cellStyle name="Comma 3 3 5" xfId="367" xr:uid="{FEDDE24A-1971-416A-82E0-4E350F73E1C3}"/>
    <cellStyle name="Comma 3 3 6" xfId="646" xr:uid="{EED31A4B-3449-463C-9DA4-5F454FA1A921}"/>
    <cellStyle name="Comma 3 3 6 2" xfId="1046" xr:uid="{1BD69E17-30F3-4604-BF92-EC4D73F4128A}"/>
    <cellStyle name="Comma 3 3 7" xfId="291" xr:uid="{7DB2964F-0637-4CA9-BAAE-DFCE74EB334C}"/>
    <cellStyle name="Comma 3 3 7 2" xfId="833" xr:uid="{3CDB680D-969C-458D-A634-9CB97E688B31}"/>
    <cellStyle name="Comma 3 4" xfId="174" xr:uid="{00000000-0005-0000-0000-000067000000}"/>
    <cellStyle name="Comma 3 4 2" xfId="587" xr:uid="{30BC5689-07E2-4C02-97C7-51B027584F60}"/>
    <cellStyle name="Comma 3 4 2 2" xfId="995" xr:uid="{01A42669-947C-4A49-8A77-4674E224A63B}"/>
    <cellStyle name="Comma 3 4 3" xfId="742" xr:uid="{CFB19A59-2B31-4520-8497-637587F06541}"/>
    <cellStyle name="Comma 3 4 3 2" xfId="1128" xr:uid="{F5FF8CF1-C087-4B60-87F1-C6B74952B85F}"/>
    <cellStyle name="Comma 3 4 4" xfId="802" xr:uid="{0E73D1A3-6EE5-407F-9B09-E9C1F4BDC149}"/>
    <cellStyle name="Comma 3 5" xfId="348" xr:uid="{EDAEC1D9-E78D-449B-A0F3-E9EFF946810B}"/>
    <cellStyle name="Comma 3 5 2" xfId="553" xr:uid="{41FDBE4F-EF41-4E1F-B06A-B7DB2DB8432A}"/>
    <cellStyle name="Comma 3 5 2 2" xfId="966" xr:uid="{8ED5434D-CD1C-4005-B12C-4F9412177907}"/>
    <cellStyle name="Comma 3 5 3" xfId="859" xr:uid="{0CFE1295-875F-46CE-9BE3-7742002E3F5C}"/>
    <cellStyle name="Comma 3 5 4" xfId="1157" xr:uid="{59451FA7-026D-4DCE-B072-1B3D26BC99C9}"/>
    <cellStyle name="Comma 3 6" xfId="336" xr:uid="{934F8562-80AE-495E-9769-497F26BD3FCF}"/>
    <cellStyle name="Comma 3 6 2" xfId="550" xr:uid="{BA2345DC-04A9-4142-A469-40E7D82C9C2D}"/>
    <cellStyle name="Comma 3 6 2 2" xfId="963" xr:uid="{7F910847-7BB4-4D39-BD63-DDEF462F7C7A}"/>
    <cellStyle name="Comma 3 6 3" xfId="855" xr:uid="{CBD64C6D-570D-425A-BF46-64FDB58B299C}"/>
    <cellStyle name="Comma 3 7" xfId="475" xr:uid="{B4737160-6972-431F-8B51-AC0F29FB7908}"/>
    <cellStyle name="Comma 3 7 2" xfId="897" xr:uid="{96C6C9B0-036B-45D9-A460-940E7F3D99D1}"/>
    <cellStyle name="Comma 3 8" xfId="514" xr:uid="{3C5186B3-3F4C-474B-91D3-C44BBE0EDFBB}"/>
    <cellStyle name="Comma 3 8 2" xfId="934" xr:uid="{FA7B6130-1125-42C8-9B03-AF1EB029BD3E}"/>
    <cellStyle name="Comma 3 9" xfId="656" xr:uid="{E3D0D5C9-E5B9-439C-AFC5-A807E51F02F6}"/>
    <cellStyle name="Comma 3 9 2" xfId="1055" xr:uid="{FA39A6CD-B3CA-4C68-9D93-0B8108D434C5}"/>
    <cellStyle name="Comma 30" xfId="485" xr:uid="{7D5FD8D6-5FBA-431C-A600-B857ACBF5E4D}"/>
    <cellStyle name="Comma 30 2" xfId="907" xr:uid="{BCAD612F-6ABC-4021-93A7-2E128AD05A92}"/>
    <cellStyle name="Comma 31" xfId="499" xr:uid="{527BACC8-72FB-439B-9FE1-5A0564BD3A8E}"/>
    <cellStyle name="Comma 31 2" xfId="920" xr:uid="{34F08B1D-CA00-4012-BBF5-CF14716BD234}"/>
    <cellStyle name="Comma 32" xfId="486" xr:uid="{F50866AA-38E7-48F2-94BB-2FB0B1185C19}"/>
    <cellStyle name="Comma 32 2" xfId="908" xr:uid="{AFBB9C6D-8A26-413C-A4EC-E2C42D81B131}"/>
    <cellStyle name="Comma 33" xfId="341" xr:uid="{7C68977E-6843-4BC6-8AB5-E7B08668D92E}"/>
    <cellStyle name="Comma 33 2" xfId="653" xr:uid="{9307D110-F0FB-4013-B31A-EBDA0838B7FA}"/>
    <cellStyle name="Comma 33 2 2" xfId="1052" xr:uid="{C525945E-0E26-4368-8681-986273B64626}"/>
    <cellStyle name="Comma 33 3" xfId="681" xr:uid="{9C371E1D-2E57-452F-9E46-9F5090BB3327}"/>
    <cellStyle name="Comma 33 3 2" xfId="1071" xr:uid="{DFD4B322-27A1-4E42-93E9-01923103689F}"/>
    <cellStyle name="Comma 33 4" xfId="693" xr:uid="{6F0B5EA2-8693-40ED-AC40-BC0632F4E5EE}"/>
    <cellStyle name="Comma 33 4 2" xfId="1080" xr:uid="{48ADB8D8-E4FE-4561-A047-6722ABBD47FF}"/>
    <cellStyle name="Comma 33 5" xfId="706" xr:uid="{1645DA2D-2351-4B4E-B423-05796403FA31}"/>
    <cellStyle name="Comma 33 5 2" xfId="1092" xr:uid="{FE3D42D1-4BDC-4BBE-8C36-0D27B966530A}"/>
    <cellStyle name="Comma 33 6" xfId="714" xr:uid="{067DC3CC-C77B-4612-9F2D-19B200E071BF}"/>
    <cellStyle name="Comma 33 6 2" xfId="1100" xr:uid="{D73A6C58-7974-4CDF-8E04-1A807BBC4894}"/>
    <cellStyle name="Comma 33 7" xfId="640" xr:uid="{5DA5AC0F-81E4-4B8D-8603-705EF683D660}"/>
    <cellStyle name="Comma 33 7 2" xfId="1042" xr:uid="{2060D770-2894-4983-BAB7-E812950BB783}"/>
    <cellStyle name="Comma 33 8" xfId="857" xr:uid="{6120930B-DD93-4093-9312-4404C4C88167}"/>
    <cellStyle name="Comma 34" xfId="478" xr:uid="{B02F8CC6-06BD-4E1A-905F-7B790DB438A8}"/>
    <cellStyle name="Comma 34 2" xfId="900" xr:uid="{5B80FE5A-21CD-468D-A27E-0FD8BA715805}"/>
    <cellStyle name="Comma 35" xfId="491" xr:uid="{44DE60FC-0D02-4B15-81F3-7B9F17C440AF}"/>
    <cellStyle name="Comma 35 2" xfId="680" xr:uid="{4FBAE52A-BA2E-4C41-B13D-3A891E942086}"/>
    <cellStyle name="Comma 35 2 2" xfId="1070" xr:uid="{0A4C4B06-5DC8-46AD-B01C-0DDDBC0A8AA4}"/>
    <cellStyle name="Comma 35 3" xfId="697" xr:uid="{B657BF45-2D09-4B80-AC8F-44BF61604515}"/>
    <cellStyle name="Comma 35 3 2" xfId="1083" xr:uid="{875E87D6-1283-4F4D-A678-C2C1E7D7E354}"/>
    <cellStyle name="Comma 35 4" xfId="652" xr:uid="{F9D238D7-44A9-4C8E-BF31-A57B3E5C1B21}"/>
    <cellStyle name="Comma 35 4 2" xfId="1051" xr:uid="{C533FE7A-0467-4E5A-8625-C084F6049263}"/>
    <cellStyle name="Comma 35 5" xfId="913" xr:uid="{63786E3B-FF32-46A0-AC52-DB11ABA34990}"/>
    <cellStyle name="Comma 36" xfId="474" xr:uid="{5CA6D8F7-375D-4AD5-86AD-D60C4B068E34}"/>
    <cellStyle name="Comma 36 2" xfId="896" xr:uid="{632B6EED-49EA-45A5-845C-E5CD353D3E07}"/>
    <cellStyle name="Comma 37" xfId="492" xr:uid="{E711FE65-0C06-4597-8207-57D9E819033B}"/>
    <cellStyle name="Comma 37 2" xfId="914" xr:uid="{314EC110-0A21-4C17-8DA4-D33D0C93A208}"/>
    <cellStyle name="Comma 38" xfId="322" xr:uid="{5BD36B91-615E-47AD-91D4-2272C5218451}"/>
    <cellStyle name="Comma 38 2" xfId="488" xr:uid="{D12FE0C9-545D-4535-93C9-896345042032}"/>
    <cellStyle name="Comma 38 2 2" xfId="910" xr:uid="{F98E91A8-2E97-495A-80F4-A43B0A08FEA2}"/>
    <cellStyle name="Comma 38 3" xfId="528" xr:uid="{4DDBF36F-186B-4E54-A6CA-D585A3B93AFC}"/>
    <cellStyle name="Comma 38 3 2" xfId="948" xr:uid="{CA6298B0-3FB8-4D44-ABB2-947DDF6B997D}"/>
    <cellStyle name="Comma 38 4" xfId="846" xr:uid="{2E359843-9E21-46A5-A6B8-0F0DCA45A069}"/>
    <cellStyle name="Comma 39" xfId="480" xr:uid="{44FA8AE0-8A2A-4A55-8733-F102D26F86EF}"/>
    <cellStyle name="Comma 39 2" xfId="902" xr:uid="{14302C2D-2831-4EC8-9BBA-628E9D0B6A39}"/>
    <cellStyle name="Comma 4" xfId="37" xr:uid="{00000000-0005-0000-0000-000068000000}"/>
    <cellStyle name="Comma 4 10" xfId="269" xr:uid="{6E03DCC4-B4F4-40FE-A02B-8AFD8B63C3B5}"/>
    <cellStyle name="Comma 4 10 2" xfId="820" xr:uid="{4F77A022-83F3-45AC-BB05-C6C7ED6BAA85}"/>
    <cellStyle name="Comma 4 11" xfId="773" xr:uid="{9EB18587-B79B-4883-AA45-A8886ECDCF41}"/>
    <cellStyle name="Comma 4 2" xfId="175" xr:uid="{00000000-0005-0000-0000-000069000000}"/>
    <cellStyle name="Comma 4 2 2" xfId="368" xr:uid="{44C0A894-2765-422A-B12E-B6F338ABDD85}"/>
    <cellStyle name="Comma 4 2 2 2" xfId="468" xr:uid="{D7F938D4-B88E-4391-9B77-C562299EF7AA}"/>
    <cellStyle name="Comma 4 2 2 2 2" xfId="626" xr:uid="{1FFF7A6C-6E73-412C-854B-AC82D6A60EB2}"/>
    <cellStyle name="Comma 4 2 2 2 2 12" xfId="309" xr:uid="{E3062CD1-ECD6-4CCF-981A-A0DB3754B039}"/>
    <cellStyle name="Comma 4 2 2 2 2 12 2" xfId="510" xr:uid="{F928E9CB-00C0-45D6-B79F-3C144F098CE6}"/>
    <cellStyle name="Comma 4 2 2 2 2 12 2 2" xfId="931" xr:uid="{CCF7CC25-A240-41F0-8891-1128242C0C2C}"/>
    <cellStyle name="Comma 4 2 2 2 2 12 3" xfId="520" xr:uid="{8A163AFB-056B-46F3-9F4D-2369A416CAF7}"/>
    <cellStyle name="Comma 4 2 2 2 2 12 3 2" xfId="940" xr:uid="{6B0810EA-1A14-43B5-9CB1-D06AAC403943}"/>
    <cellStyle name="Comma 4 2 2 2 2 12 4" xfId="838" xr:uid="{DDB8DA48-E329-4731-8B57-A726ECB7C31C}"/>
    <cellStyle name="Comma 4 2 2 2 2 2" xfId="1033" xr:uid="{6ABFD9F1-1BDD-4DAB-A227-777F31347506}"/>
    <cellStyle name="Comma 4 2 2 2 3" xfId="893" xr:uid="{46328A49-92D7-4FC8-A8BB-62B63C13FDE3}"/>
    <cellStyle name="Comma 4 2 2 2 4" xfId="644" xr:uid="{5C670E2D-D0CB-47D5-A504-25791DDB16DD}"/>
    <cellStyle name="Comma 4 2 2 2 4 2" xfId="649" xr:uid="{05BB6E2B-3E0E-485D-829E-83CF287A2CDB}"/>
    <cellStyle name="Comma 4 2 2 2 4 2 2" xfId="1049" xr:uid="{DE76D235-A386-46C6-B403-A454214663C7}"/>
    <cellStyle name="Comma 4 2 2 2 4 3" xfId="678" xr:uid="{AE145485-0569-4F15-A870-A7D1C48CC383}"/>
    <cellStyle name="Comma 4 2 2 2 4 3 2" xfId="1068" xr:uid="{564D03CA-6F0E-484E-9694-203DFECA4D57}"/>
    <cellStyle name="Comma 4 2 2 2 4 4" xfId="696" xr:uid="{418DBE1F-4E76-4841-9E50-D14137B24319}"/>
    <cellStyle name="Comma 4 2 2 2 4 4 2" xfId="1082" xr:uid="{9E902930-2C54-487F-BBBF-D1358AD87E53}"/>
    <cellStyle name="Comma 4 2 2 2 4 5" xfId="1045" xr:uid="{0C4DE768-7635-4082-ACA4-EE957655A16E}"/>
    <cellStyle name="Comma 4 2 2 2 5" xfId="1160" xr:uid="{4E60364B-77B7-4DC6-ABF2-87EF0A8ACF68}"/>
    <cellStyle name="Comma 4 2 2 7" xfId="310" xr:uid="{E397F005-2D8D-4BFD-9378-47CEA6EB229A}"/>
    <cellStyle name="Comma 4 2 2 7 2" xfId="479" xr:uid="{7F17A9B9-5424-4424-8CF6-B6F70DCE3956}"/>
    <cellStyle name="Comma 4 2 2 7 2 2" xfId="901" xr:uid="{923268A7-0C41-479A-9451-53AD27808F01}"/>
    <cellStyle name="Comma 4 2 2 7 2 8" xfId="314" xr:uid="{602644E6-FEA2-44E4-A36D-12E470E8D079}"/>
    <cellStyle name="Comma 4 2 2 7 2 8 2" xfId="511" xr:uid="{058D174C-D9E1-4F57-950B-31EA49785CFE}"/>
    <cellStyle name="Comma 4 2 2 7 2 8 2 2" xfId="932" xr:uid="{D85B380C-045F-4E4D-8087-EB28800F7165}"/>
    <cellStyle name="Comma 4 2 2 7 2 8 3" xfId="523" xr:uid="{46DE0240-3C14-4FE8-AB43-FF16BBB3913E}"/>
    <cellStyle name="Comma 4 2 2 7 2 8 3 2" xfId="943" xr:uid="{193914F3-3806-4DAE-A80E-3B45F1F91C65}"/>
    <cellStyle name="Comma 4 2 2 7 2 8 4" xfId="841" xr:uid="{3EC38DD5-4C82-426C-A826-00924DCF914D}"/>
    <cellStyle name="Comma 4 2 2 7 3" xfId="521" xr:uid="{AA50DD3A-B5E6-4303-B475-F3E2CE729BBB}"/>
    <cellStyle name="Comma 4 2 2 7 3 2" xfId="941" xr:uid="{594B4D9C-0811-454F-AB05-A3A93368AD66}"/>
    <cellStyle name="Comma 4 2 2 7 4" xfId="839" xr:uid="{AFDBAA10-9352-4CF3-B21A-D7E0B36D0CB1}"/>
    <cellStyle name="Comma 4 2 3" xfId="651" xr:uid="{DE7C5778-B94E-4926-9422-32B7A3CEF367}"/>
    <cellStyle name="Comma 4 2 3 2" xfId="1050" xr:uid="{179B3432-CDB7-4730-AB16-1E5DBECB4DAB}"/>
    <cellStyle name="Comma 4 2 4" xfId="679" xr:uid="{28FDBA05-9D88-4DE9-AE1B-533ED424B90E}"/>
    <cellStyle name="Comma 4 2 4 2" xfId="1069" xr:uid="{35BDAEB7-6977-4FC7-BB0D-D1999457B117}"/>
    <cellStyle name="Comma 4 2 5" xfId="691" xr:uid="{8977CF7F-093A-493C-8085-504D4DE92748}"/>
    <cellStyle name="Comma 4 2 5 2" xfId="1078" xr:uid="{2467083C-39CB-4AAC-9327-02FCDDEB08FC}"/>
    <cellStyle name="Comma 4 2 6" xfId="704" xr:uid="{490CA9E4-5C67-4733-BD80-52914D77040B}"/>
    <cellStyle name="Comma 4 2 6 2" xfId="1090" xr:uid="{3683D0EF-F944-47CD-A70A-46E876446351}"/>
    <cellStyle name="Comma 4 2 7" xfId="712" xr:uid="{86E68D35-84D7-4B39-84BF-76BA454BCE90}"/>
    <cellStyle name="Comma 4 2 7 2" xfId="1098" xr:uid="{1362FBC1-8426-44D8-A307-9ED77D1550D4}"/>
    <cellStyle name="Comma 4 2 8" xfId="641" xr:uid="{D3353B7E-071A-4C55-9A30-BCCA759AE1BA}"/>
    <cellStyle name="Comma 4 2 8 2" xfId="1043" xr:uid="{804A99D7-C5E4-4947-854B-0DE4D5212CED}"/>
    <cellStyle name="Comma 4 2 9" xfId="303" xr:uid="{F28A0E84-F99C-4C69-8B34-859E167FDF09}"/>
    <cellStyle name="Comma 4 2 9 2" xfId="836" xr:uid="{C76F1668-4886-4010-9599-60EE863E29D8}"/>
    <cellStyle name="Comma 4 24 2 2" xfId="285" xr:uid="{E8F0D3F4-F199-45E0-8B05-A5378BADB25C}"/>
    <cellStyle name="Comma 4 24 2 2 2" xfId="829" xr:uid="{76D9CECB-92BD-493F-86C0-97D6FFF2FBFB}"/>
    <cellStyle name="Comma 4 24 2 4" xfId="270" xr:uid="{5E407772-55F8-4237-8758-2EEABB8EDE59}"/>
    <cellStyle name="Comma 4 24 2 4 2" xfId="821" xr:uid="{A5AF32FF-41FD-4AD7-842F-02C3D24A283D}"/>
    <cellStyle name="Comma 4 3" xfId="176" xr:uid="{00000000-0005-0000-0000-00006A000000}"/>
    <cellStyle name="Comma 4 3 2" xfId="458" xr:uid="{6C8F1E38-24DB-41B7-BB64-BE7E04A3E03A}"/>
    <cellStyle name="Comma 4 3 2 2" xfId="621" xr:uid="{AF3FE94E-9202-4473-8A29-454A845B7799}"/>
    <cellStyle name="Comma 4 3 2 2 2" xfId="1028" xr:uid="{1E4D4EF3-32FA-47C2-8865-E1C73D43020E}"/>
    <cellStyle name="Comma 4 3 2 3" xfId="888" xr:uid="{1952050B-7065-4CAF-A9D5-019F5BA336BF}"/>
    <cellStyle name="Comma 4 3 2 4" xfId="1162" xr:uid="{1CFC2CFE-E834-4EE5-814A-B972397A2DAD}"/>
    <cellStyle name="Comma 4 3 3" xfId="466" xr:uid="{34BBE737-A614-4258-B76E-A4F4105DA79E}"/>
    <cellStyle name="Comma 4 3 3 2" xfId="625" xr:uid="{F51EB75F-52FA-4C99-B340-3C2D95579AF6}"/>
    <cellStyle name="Comma 4 3 3 2 2" xfId="1032" xr:uid="{2EA93F4B-4F80-49C2-A0B5-75AD840F50EF}"/>
    <cellStyle name="Comma 4 3 3 3" xfId="892" xr:uid="{367EC751-9B62-4B5E-92F7-95F79B0B3DD9}"/>
    <cellStyle name="Comma 4 3 3 4" xfId="775" xr:uid="{DFC03FE0-D486-4F7F-BAD8-AED902BD8DD3}"/>
    <cellStyle name="Comma 4 3 4" xfId="588" xr:uid="{37B28A5D-7CC7-43FF-9D1B-4D3CCA34ABFF}"/>
    <cellStyle name="Comma 4 3 4 2" xfId="996" xr:uid="{F8F1FF2B-C94D-4ECD-B8C4-3F2BAFCA6D10}"/>
    <cellStyle name="Comma 4 3 5" xfId="669" xr:uid="{C00C9092-7028-4D5D-B6D7-BD59DB457961}"/>
    <cellStyle name="Comma 4 3 5 2" xfId="1062" xr:uid="{C99ECD8E-6C18-4A88-948D-3E8EADDBE58C}"/>
    <cellStyle name="Comma 4 3 6" xfId="743" xr:uid="{561E6E73-2A9E-47F0-B1FA-074999623E8E}"/>
    <cellStyle name="Comma 4 3 6 2" xfId="1129" xr:uid="{6DBEB8DE-D87A-41D1-A7B5-1CE5F0C9C785}"/>
    <cellStyle name="Comma 4 3 7" xfId="803" xr:uid="{E035BBF5-A87A-4F04-A90A-D950828C68CE}"/>
    <cellStyle name="Comma 4 4" xfId="130" xr:uid="{00000000-0005-0000-0000-00006B000000}"/>
    <cellStyle name="Comma 4 4 2" xfId="568" xr:uid="{BA54799E-C186-4006-8B34-FB65EA634AC9}"/>
    <cellStyle name="Comma 4 4 2 2" xfId="976" xr:uid="{C2F52FB2-1F7A-49C4-96E9-63B52DFFD3B8}"/>
    <cellStyle name="Comma 4 4 3" xfId="647" xr:uid="{166A544B-7D8F-442D-8CE7-125C1680E684}"/>
    <cellStyle name="Comma 4 4 3 2" xfId="1047" xr:uid="{E26F1CF5-0C60-47F3-9B7C-33F596ED5D1D}"/>
    <cellStyle name="Comma 4 4 4" xfId="725" xr:uid="{8213AF03-B509-4CF3-B442-5A3F87A89852}"/>
    <cellStyle name="Comma 4 4 4 2" xfId="1111" xr:uid="{9F829010-36BB-4CAA-B7C1-4D01258D9D95}"/>
    <cellStyle name="Comma 4 4 5" xfId="782" xr:uid="{4871DC6F-671B-4993-8612-E1A0E692D1CA}"/>
    <cellStyle name="Comma 4 5" xfId="399" xr:uid="{61112975-F166-45AE-ACC9-A25B2F7B9E8B}"/>
    <cellStyle name="Comma 4 5 2" xfId="608" xr:uid="{20748D84-9196-4B89-B2AF-7CB7399F4204}"/>
    <cellStyle name="Comma 4 5 2 2" xfId="1016" xr:uid="{5ADF57AF-854E-4718-A716-6138EB2F9B6F}"/>
    <cellStyle name="Comma 4 5 3" xfId="676" xr:uid="{C0CCFC4C-FC0F-4857-B829-1CA886DC4C97}"/>
    <cellStyle name="Comma 4 5 3 2" xfId="1066" xr:uid="{F8027BA4-F51F-4A41-968C-1CD4E6E35A7C}"/>
    <cellStyle name="Comma 4 5 4" xfId="760" xr:uid="{92E17D27-53FA-4C05-A454-964F3BA650DD}"/>
    <cellStyle name="Comma 4 5 4 2" xfId="1146" xr:uid="{B584EA77-EA18-472C-B34D-E4455E947F21}"/>
    <cellStyle name="Comma 4 5 5" xfId="876" xr:uid="{1AD338C2-3F8B-4F1D-8ABA-75E9589E7A8E}"/>
    <cellStyle name="Comma 4 6" xfId="463" xr:uid="{A2283F8D-8841-41E3-BEB4-92277B044D91}"/>
    <cellStyle name="Comma 4 6 2" xfId="623" xr:uid="{F14212C2-5D19-4788-A360-13D72A0BEBD7}"/>
    <cellStyle name="Comma 4 6 2 2" xfId="1030" xr:uid="{C8EA7E41-58AF-4B88-A7EA-4B9AC1CDA698}"/>
    <cellStyle name="Comma 4 6 3" xfId="890" xr:uid="{551BE264-B60E-4288-BF6C-D1C7502E2621}"/>
    <cellStyle name="Comma 4 6 4" xfId="1161" xr:uid="{2FC88175-1C08-4129-B2EF-EBD135381042}"/>
    <cellStyle name="Comma 4 7" xfId="357" xr:uid="{C23BCE11-9D26-43F1-8A80-E8A6DCBDD125}"/>
    <cellStyle name="Comma 4 7 2" xfId="559" xr:uid="{7BE54C56-36A7-4563-998D-A5E30CE2CF00}"/>
    <cellStyle name="Comma 4 7 2 2" xfId="969" xr:uid="{B767D2BA-AEC4-454C-990C-5EE13DCBF807}"/>
    <cellStyle name="Comma 4 7 3" xfId="862" xr:uid="{1905CDB6-D451-4657-85D1-286B19ABC9B9}"/>
    <cellStyle name="Comma 4 8" xfId="518" xr:uid="{9C96A581-B825-4A5A-B2E8-83DC75445626}"/>
    <cellStyle name="Comma 4 8 14 6" xfId="273" xr:uid="{747E28DA-462D-4352-BCC6-BE4B26203AC4}"/>
    <cellStyle name="Comma 4 8 14 6 2" xfId="823" xr:uid="{B02EA9D6-ACDD-4D5A-A882-48B2A023DDB6}"/>
    <cellStyle name="Comma 4 8 2" xfId="938" xr:uid="{71706552-CA29-48D4-A689-FA3112E450BE}"/>
    <cellStyle name="Comma 4 9" xfId="718" xr:uid="{1F8975DA-D86C-49B5-A865-1BDCCF5ADCBF}"/>
    <cellStyle name="Comma 4 9 2" xfId="1104" xr:uid="{C8854603-98DB-4217-8C9C-860938898D07}"/>
    <cellStyle name="Comma 40" xfId="495" xr:uid="{10C6E348-9635-41D9-A097-6367C1649F7D}"/>
    <cellStyle name="Comma 40 2" xfId="917" xr:uid="{A388267A-21D2-4306-B42A-0B591BCF9224}"/>
    <cellStyle name="Comma 41" xfId="319" xr:uid="{583A2F76-792B-4318-A6CB-0945C54A21A2}"/>
    <cellStyle name="Comma 41 2" xfId="483" xr:uid="{8E5FDC7B-4860-48EA-A974-296CAE1DA9B5}"/>
    <cellStyle name="Comma 41 2 2" xfId="905" xr:uid="{3A2C209E-FB82-48F7-9143-3708DB232C49}"/>
    <cellStyle name="Comma 41 3" xfId="525" xr:uid="{4D318EF1-6448-42BC-85ED-02DC1ADBCCF6}"/>
    <cellStyle name="Comma 41 3 2" xfId="945" xr:uid="{4AF78F13-7AF8-4D0A-872D-397869DEE6BF}"/>
    <cellStyle name="Comma 41 4" xfId="843" xr:uid="{1B02F3F0-BAB6-4E4A-8391-9FBD4A5C4ACD}"/>
    <cellStyle name="Comma 42" xfId="509" xr:uid="{132862C1-1B9B-4319-9807-9F00CCB5BCE9}"/>
    <cellStyle name="Comma 42 2" xfId="930" xr:uid="{3DE2290A-5718-44FA-A6AA-193BEDC716B8}"/>
    <cellStyle name="Comma 43" xfId="502" xr:uid="{DACF33A7-BA1B-47DA-AA0B-A47315F4959F}"/>
    <cellStyle name="Comma 43 2" xfId="923" xr:uid="{9D67E5A6-7F1E-4D15-9A16-22B304E2AAC3}"/>
    <cellStyle name="Comma 44" xfId="276" xr:uid="{562F9727-2FAC-4F2C-9820-0DBB8F5BCB29}"/>
    <cellStyle name="Comma 44 2" xfId="825" xr:uid="{77E1B1C9-D3DA-46C2-8DD5-86619F8D78AA}"/>
    <cellStyle name="Comma 45" xfId="498" xr:uid="{F54453D0-9BDE-4741-824B-CB7D1C9B55C2}"/>
    <cellStyle name="Comma 45 2" xfId="919" xr:uid="{5533FC06-4169-4952-8B60-DBC206C7D858}"/>
    <cellStyle name="Comma 46" xfId="490" xr:uid="{076558CB-1609-4F97-9C14-B9B0090D600B}"/>
    <cellStyle name="Comma 46 2" xfId="912" xr:uid="{335552B1-1547-41B4-AF16-3C9AB92676BA}"/>
    <cellStyle name="Comma 47" xfId="487" xr:uid="{422BEA8B-F0AB-4660-B56F-984674ADEAD4}"/>
    <cellStyle name="Comma 47 2" xfId="909" xr:uid="{92A6A830-2C62-4249-AD28-6A285F582528}"/>
    <cellStyle name="Comma 48" xfId="482" xr:uid="{61FB4F7E-8936-451F-9EE3-0012C0A17AE2}"/>
    <cellStyle name="Comma 48 2" xfId="904" xr:uid="{DFAA2B5C-D929-4FB7-9F28-C75739FAF00D}"/>
    <cellStyle name="Comma 49" xfId="503" xr:uid="{6F34728A-D124-40F5-8CE6-818F46C40AAC}"/>
    <cellStyle name="Comma 49 2" xfId="924" xr:uid="{F942FA7D-8075-4CBC-8312-F58462D1195D}"/>
    <cellStyle name="Comma 5" xfId="34" xr:uid="{00000000-0005-0000-0000-00006C000000}"/>
    <cellStyle name="Comma 5 10" xfId="494" xr:uid="{368D8B2C-6D34-4CFF-8E3A-359DC63E8175}"/>
    <cellStyle name="Comma 5 10 2" xfId="632" xr:uid="{786097D1-D895-471A-B5E3-2CF55BE26209}"/>
    <cellStyle name="Comma 5 10 2 2" xfId="1037" xr:uid="{7F53A164-5025-4117-BE63-6CA642BB6096}"/>
    <cellStyle name="Comma 5 10 3" xfId="916" xr:uid="{A0FE86EB-1DC1-417E-84BC-42AA4887A854}"/>
    <cellStyle name="Comma 5 11" xfId="517" xr:uid="{AC3D15DC-4559-4CA1-838D-1610B6FF1B6C}"/>
    <cellStyle name="Comma 5 11 2" xfId="937" xr:uid="{E02C4EC3-032D-4BCB-8BE8-B25EED562213}"/>
    <cellStyle name="Comma 5 12" xfId="655" xr:uid="{6BEAB496-B5F3-4B67-BD23-64F8C4613CF2}"/>
    <cellStyle name="Comma 5 12 2" xfId="1054" xr:uid="{B20EC69C-F8EA-431B-9013-6B267BA39DEF}"/>
    <cellStyle name="Comma 5 13" xfId="717" xr:uid="{10014D4C-3653-4F18-AF4A-DF8E2B7BBA80}"/>
    <cellStyle name="Comma 5 13 2" xfId="1103" xr:uid="{A175B5B3-E153-45EB-B84E-E95C7A23DCE2}"/>
    <cellStyle name="Comma 5 14" xfId="771" xr:uid="{A06413F6-1C2A-4B18-A251-2B84A52AD2D9}"/>
    <cellStyle name="Comma 5 15 3" xfId="323" xr:uid="{FEF825A4-EFFF-4502-BF2C-B72CF57F476A}"/>
    <cellStyle name="Comma 5 15 3 2" xfId="507" xr:uid="{B11590B9-E55D-40F2-9969-D0E4B1B0260C}"/>
    <cellStyle name="Comma 5 15 3 2 2" xfId="928" xr:uid="{35A07AC1-EFC3-4F50-B78C-09BFF33770AF}"/>
    <cellStyle name="Comma 5 15 3 3" xfId="529" xr:uid="{2709D0D8-DE6B-4B95-A91D-15FDC06363D0}"/>
    <cellStyle name="Comma 5 15 3 3 2" xfId="949" xr:uid="{0CBEFCDD-C41C-4CAE-9752-6F91B60D0FEA}"/>
    <cellStyle name="Comma 5 15 3 4" xfId="847" xr:uid="{9B56B239-5054-49A8-8889-BA79E2C7B065}"/>
    <cellStyle name="Comma 5 15 6" xfId="307" xr:uid="{0BBA083A-A262-4032-81F6-B4E61721B130}"/>
    <cellStyle name="Comma 5 15 6 2" xfId="484" xr:uid="{025492A3-C552-489F-951C-34BC39D11F2B}"/>
    <cellStyle name="Comma 5 15 6 2 2" xfId="906" xr:uid="{6412DED0-9C1A-4E5D-81CF-66A800736175}"/>
    <cellStyle name="Comma 5 15 6 3" xfId="519" xr:uid="{AE368305-871B-4130-8FE6-BFE4378CA4B2}"/>
    <cellStyle name="Comma 5 15 6 3 2" xfId="939" xr:uid="{DD3F5537-A2D2-407F-8876-1423E560CC91}"/>
    <cellStyle name="Comma 5 15 6 4" xfId="837" xr:uid="{25B65DB9-6766-4577-ADB5-ACB6D039CD4B}"/>
    <cellStyle name="Comma 5 2" xfId="177" xr:uid="{00000000-0005-0000-0000-00006D000000}"/>
    <cellStyle name="Comma 5 2 2" xfId="256" xr:uid="{00000000-0005-0000-0000-00006E000000}"/>
    <cellStyle name="Comma 5 2 2 2" xfId="600" xr:uid="{074411C8-8807-49E7-BE93-6549277333B6}"/>
    <cellStyle name="Comma 5 2 2 2 2" xfId="1008" xr:uid="{752E8BC7-7CDF-4C0B-9069-BFE4B303DB52}"/>
    <cellStyle name="Comma 5 2 2 3" xfId="755" xr:uid="{FAFE9C4D-84C2-41B4-A486-F112849E7CEF}"/>
    <cellStyle name="Comma 5 2 2 3 2" xfId="1141" xr:uid="{0CB9F13B-4507-43A1-BFE3-CF09D7ECB969}"/>
    <cellStyle name="Comma 5 2 2 4" xfId="814" xr:uid="{F1A878A0-6D95-4938-98E2-AD3914DE02C9}"/>
    <cellStyle name="Comma 5 2 3" xfId="449" xr:uid="{062EAC7F-C385-4A17-A7EB-591A321A0104}"/>
    <cellStyle name="Comma 5 2 3 2" xfId="615" xr:uid="{57823BC8-EDDC-4AC4-A38F-B29203273639}"/>
    <cellStyle name="Comma 5 2 3 2 2" xfId="1022" xr:uid="{A2127F59-6914-404B-8863-C06196E0DF6C}"/>
    <cellStyle name="Comma 5 2 3 3" xfId="882" xr:uid="{8651BDCC-4702-4950-8C0C-39B88C5F5C7B}"/>
    <cellStyle name="Comma 5 2 3 4" xfId="1155" xr:uid="{2F6EB381-78EF-42CD-B690-54CABA107CAD}"/>
    <cellStyle name="Comma 5 2 4" xfId="369" xr:uid="{0C1BC96A-6FFD-493A-BCA7-0C6096E9F5FB}"/>
    <cellStyle name="Comma 5 2 4 2" xfId="869" xr:uid="{23C56417-DF72-43E5-8156-50482C8B4CE0}"/>
    <cellStyle name="Comma 5 2 5" xfId="589" xr:uid="{02352301-DFDA-4BAE-A8C9-B9F8554294A4}"/>
    <cellStyle name="Comma 5 2 5 2" xfId="997" xr:uid="{6F2F6115-379E-4C18-AFFF-AC576555EF09}"/>
    <cellStyle name="Comma 5 2 6" xfId="661" xr:uid="{7C62B02D-115F-4BC4-A993-C3A9A4A7B729}"/>
    <cellStyle name="Comma 5 2 6 2" xfId="1057" xr:uid="{34FD1466-4CEC-4C37-A11A-B57BC568D054}"/>
    <cellStyle name="Comma 5 2 7" xfId="744" xr:uid="{75A0EC44-13F7-4530-A994-B4D5EE01210D}"/>
    <cellStyle name="Comma 5 2 7 2" xfId="1130" xr:uid="{DE32D5EE-147B-407B-9B55-1A5D50BA7463}"/>
    <cellStyle name="Comma 5 2 8" xfId="302" xr:uid="{30DBB5D0-5126-4A9C-95FD-052C9B8B592B}"/>
    <cellStyle name="Comma 5 2 8 2" xfId="835" xr:uid="{8DFC77C8-A302-4479-A79F-D313BC2C9A54}"/>
    <cellStyle name="Comma 5 2 9" xfId="804" xr:uid="{B221099C-CAC4-4F6A-A3B8-77E65CC81A8C}"/>
    <cellStyle name="Comma 5 3" xfId="178" xr:uid="{00000000-0005-0000-0000-00006F000000}"/>
    <cellStyle name="Comma 5 3 2" xfId="590" xr:uid="{D7211F86-A29C-4772-98DC-44CFF6C8A059}"/>
    <cellStyle name="Comma 5 3 2 2" xfId="998" xr:uid="{3ADC2473-4A51-4130-8BCC-9A7C677E9997}"/>
    <cellStyle name="Comma 5 3 3" xfId="667" xr:uid="{40E1F22A-3D39-4120-888C-431FAF3EC4CE}"/>
    <cellStyle name="Comma 5 3 3 2" xfId="1060" xr:uid="{F937BA0C-E325-4CAE-B5F0-02A7BE486E80}"/>
    <cellStyle name="Comma 5 3 4" xfId="745" xr:uid="{8ECCFA4C-87B9-4FCC-B5E3-25F016C2DEEB}"/>
    <cellStyle name="Comma 5 3 4 2" xfId="1131" xr:uid="{6E547BE0-1F3B-4079-9FF9-73FC8121A86C}"/>
    <cellStyle name="Comma 5 3 5" xfId="805" xr:uid="{B7D2C054-3F77-428A-A4D1-0F2EA12DA8FF}"/>
    <cellStyle name="Comma 5 4" xfId="179" xr:uid="{00000000-0005-0000-0000-000070000000}"/>
    <cellStyle name="Comma 5 4 2" xfId="683" xr:uid="{2C8D0566-7D8B-495A-892C-A90F2214AF2D}"/>
    <cellStyle name="Comma 5 4 2 2" xfId="1073" xr:uid="{B9A376DD-29EC-48AE-B55F-091D82CE1246}"/>
    <cellStyle name="Comma 5 5" xfId="180" xr:uid="{00000000-0005-0000-0000-000071000000}"/>
    <cellStyle name="Comma 5 5 2" xfId="698" xr:uid="{6A004D4D-E1DA-4398-A86C-9B447D988D2B}"/>
    <cellStyle name="Comma 5 5 2 2" xfId="1084" xr:uid="{168A4C00-19C3-43EA-90C2-06A0B6D93287}"/>
    <cellStyle name="Comma 5 6" xfId="181" xr:uid="{00000000-0005-0000-0000-000072000000}"/>
    <cellStyle name="Comma 5 7" xfId="137" xr:uid="{00000000-0005-0000-0000-000073000000}"/>
    <cellStyle name="Comma 5 7 2" xfId="571" xr:uid="{D402F028-2462-47BE-8B5E-E55381DFF3B7}"/>
    <cellStyle name="Comma 5 7 2 2" xfId="979" xr:uid="{B0B60800-1C6E-4235-ABBD-CB01F104E85F}"/>
    <cellStyle name="Comma 5 7 3" xfId="728" xr:uid="{21ED6AE8-BB7A-46CB-8F01-46872B97D905}"/>
    <cellStyle name="Comma 5 7 3 2" xfId="1114" xr:uid="{E412A491-8523-493E-AF9B-9648CD38A0A9}"/>
    <cellStyle name="Comma 5 7 4" xfId="785" xr:uid="{6C3C2EFA-C361-4EA6-8FFD-EA2289C2AA56}"/>
    <cellStyle name="Comma 5 8" xfId="401" xr:uid="{FAE693A7-9FEC-4455-BBEA-B7B239FDA09A}"/>
    <cellStyle name="Comma 5 8 2" xfId="610" xr:uid="{0363E6CD-BACF-4D9F-97AD-6D7D33D61534}"/>
    <cellStyle name="Comma 5 8 2 2" xfId="1017" xr:uid="{C492B9BD-B349-46A6-B942-71A921CA402A}"/>
    <cellStyle name="Comma 5 8 3" xfId="877" xr:uid="{7E22D75A-D3DE-4489-9156-3CBE1508C0EF}"/>
    <cellStyle name="Comma 5 8 4" xfId="980" xr:uid="{FD67930D-CD56-48B9-A93A-CDC1207D4037}"/>
    <cellStyle name="Comma 5 9" xfId="355" xr:uid="{5B5C3899-3563-4500-A745-FE1CF4741368}"/>
    <cellStyle name="Comma 5 9 2" xfId="557" xr:uid="{8BC94686-65EE-43BB-9B52-F01935B5D81C}"/>
    <cellStyle name="Comma 5 9 2 2" xfId="968" xr:uid="{30A25DA7-7FAD-42CF-9894-ADABF02038DE}"/>
    <cellStyle name="Comma 5 9 3" xfId="861" xr:uid="{C9C3FBC5-F2F0-4B2B-A133-CCE366E134D3}"/>
    <cellStyle name="Comma 50" xfId="501" xr:uid="{2298149B-FC42-425E-857C-BD8B25D084FB}"/>
    <cellStyle name="Comma 50 2" xfId="922" xr:uid="{F677F96E-C313-484A-B732-B6A6F7D6C232}"/>
    <cellStyle name="Comma 51" xfId="508" xr:uid="{F5B267D8-73AB-4749-871E-FE31334BDBCA}"/>
    <cellStyle name="Comma 51 2" xfId="929" xr:uid="{40BE0F39-94FA-4A67-A185-F75553EEE35E}"/>
    <cellStyle name="Comma 52" xfId="513" xr:uid="{AEDB7AC0-C379-49EA-AB5D-814B4B831AA6}"/>
    <cellStyle name="Comma 52 2" xfId="933" xr:uid="{DFCAEACE-7267-48B0-BB4B-378F126C02D6}"/>
    <cellStyle name="Comma 53" xfId="598" xr:uid="{AFAF5034-202B-490E-9C90-E00A5C456615}"/>
    <cellStyle name="Comma 53 2" xfId="1006" xr:uid="{CEB88DAA-D1B2-48A9-BCD6-439B2C9E0687}"/>
    <cellStyle name="Comma 54" xfId="636" xr:uid="{1A5AA3EF-0029-4CED-9A21-82D0EB40792A}"/>
    <cellStyle name="Comma 54 2" xfId="1039" xr:uid="{4C033321-662C-4235-AC10-C625DF245C30}"/>
    <cellStyle name="Comma 55" xfId="675" xr:uid="{FB0F0743-8B04-4CEA-896F-447792815369}"/>
    <cellStyle name="Comma 55 2" xfId="1065" xr:uid="{44A0A227-5F7B-482A-A7F8-CA77A621C501}"/>
    <cellStyle name="Comma 56" xfId="637" xr:uid="{68185B12-08DE-46FA-94B1-0349B2A8CE40}"/>
    <cellStyle name="Comma 56 2" xfId="1040" xr:uid="{CC1A0E9B-2860-4505-A755-B384DDD57ED3}"/>
    <cellStyle name="Comma 57" xfId="753" xr:uid="{13E39F50-FC08-4C53-A9EC-0C5710498482}"/>
    <cellStyle name="Comma 57 2" xfId="1139" xr:uid="{DBEF3E7F-6028-47CC-A8C3-493963D20F09}"/>
    <cellStyle name="Comma 58" xfId="819" xr:uid="{6D5F9BA4-FDAA-4EBE-9C43-65A360CCF0E3}"/>
    <cellStyle name="Comma 59" xfId="801" xr:uid="{2DF77E58-F638-4BE9-A169-593A03E6C91A}"/>
    <cellStyle name="Comma 6" xfId="116" xr:uid="{00000000-0005-0000-0000-000074000000}"/>
    <cellStyle name="Comma 6 2" xfId="182" xr:uid="{00000000-0005-0000-0000-000075000000}"/>
    <cellStyle name="Comma 6 2 2" xfId="591" xr:uid="{ABA2B973-AA1F-42E4-B4EA-6816F5F3B592}"/>
    <cellStyle name="Comma 6 2 2 2" xfId="999" xr:uid="{56A874C7-1535-4E26-AB8C-B67C91BB008B}"/>
    <cellStyle name="Comma 6 2 3" xfId="663" xr:uid="{A6422E30-F511-440A-8EDE-199ABF5AEFE6}"/>
    <cellStyle name="Comma 6 2 3 2" xfId="1058" xr:uid="{957FB631-86E6-4653-9C82-F716A89F629B}"/>
    <cellStyle name="Comma 6 2 4" xfId="746" xr:uid="{74AE8DD8-FE0B-4F35-9EFC-04F078CFEBE3}"/>
    <cellStyle name="Comma 6 2 4 2" xfId="1132" xr:uid="{BDD384DE-78E6-49F8-8D64-FFB630C8938E}"/>
    <cellStyle name="Comma 6 2 5" xfId="806" xr:uid="{583A5BB6-9D0A-47AB-B28E-03340E762713}"/>
    <cellStyle name="Comma 6 3" xfId="430" xr:uid="{AAEE2C60-0594-4A5F-B281-14D858A90E32}"/>
    <cellStyle name="Comma 6 3 2" xfId="611" xr:uid="{1502F4CC-86CF-41E9-B14D-F8F6B4FBE631}"/>
    <cellStyle name="Comma 6 3 2 2" xfId="1018" xr:uid="{2269337B-DD61-4B82-9DB6-7D7358DBC6A5}"/>
    <cellStyle name="Comma 6 3 3" xfId="690" xr:uid="{D42E974A-78A9-4CB7-B525-B007E88C84C9}"/>
    <cellStyle name="Comma 6 3 3 2" xfId="1077" xr:uid="{67D68516-1360-45CB-A6A9-F1E675BFFB71}"/>
    <cellStyle name="Comma 6 3 4" xfId="761" xr:uid="{75E68C5D-5276-4BF2-B520-74EA019BA861}"/>
    <cellStyle name="Comma 6 3 4 2" xfId="1147" xr:uid="{AFB5420C-5F3E-449E-8F21-835F34F6078F}"/>
    <cellStyle name="Comma 6 3 5" xfId="878" xr:uid="{C5723AC3-B09E-4A46-B574-94C9785E93A0}"/>
    <cellStyle name="Comma 6 4" xfId="359" xr:uid="{DFF30E9A-62DD-416C-A932-5E08A84F783E}"/>
    <cellStyle name="Comma 6 4 2" xfId="562" xr:uid="{F1BD2848-BCC6-44C1-B048-147791B07330}"/>
    <cellStyle name="Comma 6 4 2 2" xfId="970" xr:uid="{F7797B8D-CE64-4192-96DE-5C97AAA833B2}"/>
    <cellStyle name="Comma 6 4 3" xfId="703" xr:uid="{7DDF02E4-945A-412B-BDDC-3FDCECF64C90}"/>
    <cellStyle name="Comma 6 4 3 2" xfId="1089" xr:uid="{D27EDDE5-1CFE-41A5-9362-1B7669C17269}"/>
    <cellStyle name="Comma 6 4 4" xfId="863" xr:uid="{1216D0EE-AC1C-408E-97BB-7C956E085CC7}"/>
    <cellStyle name="Comma 6 5" xfId="532" xr:uid="{BAC78C31-3050-49C9-A5EA-928EDAEEBF2F}"/>
    <cellStyle name="Comma 6 5 2" xfId="711" xr:uid="{D2458D7E-5543-4A24-8B8E-570D61583223}"/>
    <cellStyle name="Comma 6 5 2 2" xfId="1097" xr:uid="{CAAAAFAF-0403-43FC-958E-34555441F5C1}"/>
    <cellStyle name="Comma 6 5 3" xfId="952" xr:uid="{539C37CC-8BA4-45CB-A933-9C5272ECA4C9}"/>
    <cellStyle name="Comma 6 6" xfId="657" xr:uid="{0441E6C4-DA6F-4208-AC26-4AFF7203CB07}"/>
    <cellStyle name="Comma 6 6 2" xfId="1056" xr:uid="{6E932E64-B09A-499A-8888-8E73DD3234F2}"/>
    <cellStyle name="Comma 6 7" xfId="719" xr:uid="{6BA47105-FA16-4D6B-8961-41BD23E4EFA1}"/>
    <cellStyle name="Comma 6 7 2" xfId="1105" xr:uid="{4890FBC6-3F91-464B-A6B5-63CC6E24B6B4}"/>
    <cellStyle name="Comma 6 8" xfId="327" xr:uid="{6F3926DD-C12C-4B0D-81FB-46E67178189A}"/>
    <cellStyle name="Comma 6 8 2" xfId="850" xr:uid="{7956B47B-28D3-4C1A-9CA7-B243D3FA570D}"/>
    <cellStyle name="Comma 6 9" xfId="776" xr:uid="{7DCCCE98-735A-4F50-A7FA-398AFD127D08}"/>
    <cellStyle name="Comma 60" xfId="770" xr:uid="{2F6CB710-AF34-4532-8684-93D418CB1930}"/>
    <cellStyle name="Comma 7" xfId="183" xr:uid="{00000000-0005-0000-0000-000076000000}"/>
    <cellStyle name="Comma 7 10" xfId="807" xr:uid="{5078EC12-AEC8-46B5-BA5A-26E2481C30DC}"/>
    <cellStyle name="Comma 7 2" xfId="184" xr:uid="{00000000-0005-0000-0000-000077000000}"/>
    <cellStyle name="Comma 7 3" xfId="445" xr:uid="{2AD8CCAF-B751-474A-BC49-274E235B2B8D}"/>
    <cellStyle name="Comma 7 3 2" xfId="612" xr:uid="{895F70CF-0597-4582-8D1B-6B7F919548A7}"/>
    <cellStyle name="Comma 7 3 2 2" xfId="1019" xr:uid="{98159D36-F989-4E35-9D2E-6403C27B9D99}"/>
    <cellStyle name="Comma 7 3 3" xfId="762" xr:uid="{5B1534FB-7BE7-4E06-9FF9-B56865E15C53}"/>
    <cellStyle name="Comma 7 3 3 2" xfId="1148" xr:uid="{0C08B053-02EE-4456-BB1A-28833AEDE438}"/>
    <cellStyle name="Comma 7 3 4" xfId="879" xr:uid="{121A14AF-EA46-4B70-AB84-1CC150E6A7C4}"/>
    <cellStyle name="Comma 7 4" xfId="465" xr:uid="{909BBF44-D13A-43E9-B567-ED92E7A3F562}"/>
    <cellStyle name="Comma 7 4 2" xfId="624" xr:uid="{027E18D7-11BA-44E2-8131-19250542F391}"/>
    <cellStyle name="Comma 7 4 2 2" xfId="1031" xr:uid="{ACB9B4E8-4B23-4A5F-B578-7037FF5AB0CB}"/>
    <cellStyle name="Comma 7 4 3" xfId="768" xr:uid="{6407703A-4361-4A13-9D54-C2907919BC5E}"/>
    <cellStyle name="Comma 7 4 3 2" xfId="1154" xr:uid="{A1887434-69E2-4AE4-BFD5-841E19475F26}"/>
    <cellStyle name="Comma 7 4 4" xfId="891" xr:uid="{A61E4406-FC1E-4230-A2DA-25968B51B0D5}"/>
    <cellStyle name="Comma 7 5" xfId="370" xr:uid="{5C410D19-B55B-46A0-BF98-0C7963C6C722}"/>
    <cellStyle name="Comma 7 5 2" xfId="592" xr:uid="{3F9D506A-4282-4C3C-9C3E-FFFA2E19773B}"/>
    <cellStyle name="Comma 7 5 2 2" xfId="1000" xr:uid="{D21E928D-2164-416F-BCA2-C428D44BCAB9}"/>
    <cellStyle name="Comma 7 5 3" xfId="870" xr:uid="{3E5881C3-866F-4F2C-9D39-7ACDDC4C48C9}"/>
    <cellStyle name="Comma 7 6" xfId="533" xr:uid="{BAECA908-9AB8-4842-86E2-AB18768BE348}"/>
    <cellStyle name="Comma 7 6 2" xfId="953" xr:uid="{0EF17F83-EF78-4D91-BBEB-3C058B808BC8}"/>
    <cellStyle name="Comma 7 7" xfId="668" xr:uid="{B496B320-9083-40F0-8EAF-790D50E45795}"/>
    <cellStyle name="Comma 7 7 2" xfId="1061" xr:uid="{D2C58409-F71B-4A6E-8EC6-53D839CD3D03}"/>
    <cellStyle name="Comma 7 8" xfId="747" xr:uid="{FA23819A-6617-46F0-BF75-63D6EFC364A5}"/>
    <cellStyle name="Comma 7 8 2" xfId="1133" xr:uid="{554DDC7D-86F3-45EB-8D0E-58731D3D09E1}"/>
    <cellStyle name="Comma 7 9" xfId="329" xr:uid="{77D6EB46-6BAD-454C-8B69-72611EFDD821}"/>
    <cellStyle name="Comma 7 9 2" xfId="851" xr:uid="{4B4E711A-8837-4A8B-A5A7-68B9730FDCC9}"/>
    <cellStyle name="Comma 8" xfId="185" xr:uid="{00000000-0005-0000-0000-000078000000}"/>
    <cellStyle name="Comma 8 2" xfId="186" xr:uid="{00000000-0005-0000-0000-000079000000}"/>
    <cellStyle name="Comma 8 3" xfId="187" xr:uid="{00000000-0005-0000-0000-00007A000000}"/>
    <cellStyle name="Comma 8 4" xfId="188" xr:uid="{00000000-0005-0000-0000-00007B000000}"/>
    <cellStyle name="Comma 8 5" xfId="450" xr:uid="{C16C194E-F779-4268-86FC-A874F1663C22}"/>
    <cellStyle name="Comma 8 5 2" xfId="616" xr:uid="{95F397C4-67B9-4A8D-B58C-200241869A19}"/>
    <cellStyle name="Comma 8 5 2 2" xfId="1023" xr:uid="{F9E7A207-52C7-4535-8693-351CDC454B9C}"/>
    <cellStyle name="Comma 8 5 3" xfId="763" xr:uid="{E7A01686-B2E8-41BB-9C59-18F46C338BC1}"/>
    <cellStyle name="Comma 8 5 3 2" xfId="1149" xr:uid="{B051F393-C53F-4E34-9FB6-1DF38F6A1515}"/>
    <cellStyle name="Comma 8 5 4" xfId="883" xr:uid="{22E3920A-A6A0-497B-8D94-E5C7B5941C88}"/>
    <cellStyle name="Comma 8 6" xfId="371" xr:uid="{7C51AD8F-6777-432E-9C94-6AA6F344976B}"/>
    <cellStyle name="Comma 8 7" xfId="537" xr:uid="{E541FB4C-C9A1-45C8-A6A5-C0E6C04B4787}"/>
    <cellStyle name="Comma 8 7 2" xfId="956" xr:uid="{3D52575B-1056-4F6E-893F-21E119ADA6C1}"/>
    <cellStyle name="Comma 8 8" xfId="665" xr:uid="{533BEA78-4C63-45EC-8BF3-EC0DAB793EC3}"/>
    <cellStyle name="Comma 8 8 2" xfId="1059" xr:uid="{B9329DD1-69FA-4B2D-9524-1BA65286030A}"/>
    <cellStyle name="Comma 8 9" xfId="289" xr:uid="{45598226-F06B-4BEE-8136-9DBFBF128E43}"/>
    <cellStyle name="Comma 8 9 2" xfId="832" xr:uid="{347682D5-8C9C-46F6-BEF7-1F3285781CB6}"/>
    <cellStyle name="Comma 9" xfId="189" xr:uid="{00000000-0005-0000-0000-00007C000000}"/>
    <cellStyle name="Comma 9 2" xfId="451" xr:uid="{EFBA4F26-EAA9-429D-9BA8-4639A5D77A0F}"/>
    <cellStyle name="Comma 9 2 2" xfId="617" xr:uid="{AF33EA58-F6F1-4A09-804E-1A38E254937A}"/>
    <cellStyle name="Comma 9 2 2 2" xfId="1024" xr:uid="{78E810CA-ED7D-473B-89C3-7623D4F1FBAC}"/>
    <cellStyle name="Comma 9 2 3" xfId="764" xr:uid="{98B74346-8B79-4BF8-972E-139861BEB636}"/>
    <cellStyle name="Comma 9 2 3 2" xfId="1150" xr:uid="{85A46177-DDD2-41D5-9A32-D39228E1B66A}"/>
    <cellStyle name="Comma 9 2 4" xfId="884" xr:uid="{7AB34B7B-F946-4579-9B5F-76F2416175C8}"/>
    <cellStyle name="Comma 9 3" xfId="593" xr:uid="{80943D60-8ED4-4825-B5A3-28AB69A3326A}"/>
    <cellStyle name="Comma 9 3 2" xfId="1001" xr:uid="{1EF10317-BC33-4561-B2DA-1D31984FE1AB}"/>
    <cellStyle name="Comma 9 4" xfId="545" xr:uid="{D60E5985-66B4-4510-BE64-89926278EEDC}"/>
    <cellStyle name="Comma 9 4 2" xfId="959" xr:uid="{0098067C-EC61-48B1-ACF3-34C6D9DC395A}"/>
    <cellStyle name="Comma 9 5" xfId="671" xr:uid="{FB09B5FF-A4EA-4048-A70C-71FA5653D22B}"/>
    <cellStyle name="Comma 9 5 2" xfId="1063" xr:uid="{C549EB86-7535-49FD-A57A-A54E4041B670}"/>
    <cellStyle name="Comma 9 6" xfId="748" xr:uid="{45F9A246-EC5F-4BC6-8E13-0A8A494D15B9}"/>
    <cellStyle name="Comma 9 6 2" xfId="1134" xr:uid="{3CD5D625-0E1B-4D1B-80C6-D7BC1BA8A3FD}"/>
    <cellStyle name="Comma 9 6 2 2 2 2 2" xfId="284" xr:uid="{5DAE2DBD-4473-4042-BF3F-CBAD6ED9E0D8}"/>
    <cellStyle name="Comma 9 6 2 2 2 2 2 2" xfId="828" xr:uid="{31F437E5-7478-4204-A879-1F4D1ECC3AE5}"/>
    <cellStyle name="Comma 9 7" xfId="808" xr:uid="{0D196596-B0B9-4F91-9B3F-7038C43FA0F8}"/>
    <cellStyle name="comma zerodec" xfId="7" xr:uid="{00000000-0005-0000-0000-00007D000000}"/>
    <cellStyle name="Comma_Cashflow megachem 2" xfId="265" xr:uid="{CF2017D0-304B-48A3-8747-6A8030ABFAB5}"/>
    <cellStyle name="Currency 2" xfId="31" xr:uid="{00000000-0005-0000-0000-00007E000000}"/>
    <cellStyle name="Currency1" xfId="8" xr:uid="{00000000-0005-0000-0000-00007F000000}"/>
    <cellStyle name="Dollar (zero dec)" xfId="9" xr:uid="{00000000-0005-0000-0000-000080000000}"/>
    <cellStyle name="Explanatory Text 2" xfId="92" xr:uid="{00000000-0005-0000-0000-000081000000}"/>
    <cellStyle name="Explanatory Text 2 2" xfId="431" xr:uid="{5AAC1B5B-479A-428B-97EA-8B3C6AE32CF7}"/>
    <cellStyle name="Explanatory Text 3" xfId="93" xr:uid="{00000000-0005-0000-0000-000082000000}"/>
    <cellStyle name="Followed Hyperlink" xfId="266" xr:uid="{E58CE721-EF3F-4558-8CB7-0A0FF0F90F62}"/>
    <cellStyle name="Followed Hyperlink 2" xfId="298" xr:uid="{5B207862-2FAB-4EAF-B0D8-2847DD15BF85}"/>
    <cellStyle name="Good 2" xfId="94" xr:uid="{00000000-0005-0000-0000-000083000000}"/>
    <cellStyle name="Good 2 2" xfId="432" xr:uid="{702B585B-ED8E-4947-8741-7BE3CC5D0510}"/>
    <cellStyle name="Good 3" xfId="95" xr:uid="{00000000-0005-0000-0000-000084000000}"/>
    <cellStyle name="Grey" xfId="10" xr:uid="{00000000-0005-0000-0000-000085000000}"/>
    <cellStyle name="Heading 1 2" xfId="96" xr:uid="{00000000-0005-0000-0000-000086000000}"/>
    <cellStyle name="Heading 1 2 2" xfId="433" xr:uid="{DA7E41E7-E5F2-465B-8204-EBAE36585C55}"/>
    <cellStyle name="Heading 2 2" xfId="97" xr:uid="{00000000-0005-0000-0000-000087000000}"/>
    <cellStyle name="Heading 2 2 2" xfId="434" xr:uid="{21EBD4B4-B92C-4401-A74F-7078897AC8D1}"/>
    <cellStyle name="Heading 3 2" xfId="98" xr:uid="{00000000-0005-0000-0000-000088000000}"/>
    <cellStyle name="Heading 3 2 2" xfId="435" xr:uid="{88769F3A-A7D6-46F2-9162-442BA1B45B03}"/>
    <cellStyle name="Heading 4 2" xfId="99" xr:uid="{00000000-0005-0000-0000-000089000000}"/>
    <cellStyle name="Heading 4 2 2" xfId="436" xr:uid="{0F7EDBE9-424C-401B-88BC-0D4A4EFB55E5}"/>
    <cellStyle name="Hyperlink" xfId="268" xr:uid="{065BA84E-8D9D-4A45-A629-0CE9EE0759E6}"/>
    <cellStyle name="Hyperlink 10" xfId="313" xr:uid="{0D7D6CC6-6047-48BD-9B41-8E685C4B67DD}"/>
    <cellStyle name="Hyperlink 14" xfId="306" xr:uid="{F6B8BBFA-A48F-4273-AB67-AAF52AC10C30}"/>
    <cellStyle name="Hyperlink 2" xfId="28" xr:uid="{00000000-0005-0000-0000-00008A000000}"/>
    <cellStyle name="Hyperlink 2 2" xfId="300" xr:uid="{EADC7AD9-FA7B-4D39-B262-9EB0530F116F}"/>
    <cellStyle name="Hyperlink 2 2 2" xfId="467" xr:uid="{84E1B66B-C669-48B8-B7E9-F97C215F0B6C}"/>
    <cellStyle name="Hyperlink 2 2 2 2" xfId="689" xr:uid="{59CD0683-FD1F-426F-8364-D5A8A1BFA4BD}"/>
    <cellStyle name="Hyperlink 2 2 3" xfId="543" xr:uid="{6AFD4650-6984-4D88-9F51-3C910C2ECC25}"/>
    <cellStyle name="Hyperlink 2 2 3 2" xfId="274" xr:uid="{5D69DE8B-BAD6-4607-B027-E92DB0365E00}"/>
    <cellStyle name="Hyperlink 2 3" xfId="353" xr:uid="{3C956DFD-012D-4300-BFF6-ACACCA0CAABB}"/>
    <cellStyle name="Hyperlink 2 3 2" xfId="540" xr:uid="{92B0109E-625C-4B18-A3A5-5DD3B5A69EF3}"/>
    <cellStyle name="Hyperlink 2 3 2 2" xfId="695" xr:uid="{42114A59-D205-4556-A6DD-1AD716743982}"/>
    <cellStyle name="Hyperlink 2 3 3" xfId="660" xr:uid="{63FA2DF9-D9AB-46C3-A82F-F96C92E20BD7}"/>
    <cellStyle name="Hyperlink 2 4" xfId="346" xr:uid="{940C68D6-1AD3-48B0-9CDD-9428C1427D67}"/>
    <cellStyle name="Hyperlink 2 4 2" xfId="687" xr:uid="{B4D8D2EA-AAC4-433B-AE8A-2014B8EDE422}"/>
    <cellStyle name="Hyperlink 2 5" xfId="555" xr:uid="{1833C157-9DEF-4F93-A988-ACC5480436A4}"/>
    <cellStyle name="Hyperlink 2 6" xfId="271" xr:uid="{3D3E8178-5834-4AD4-8A71-55926E8B37D1}"/>
    <cellStyle name="Hyperlink 3" xfId="254" xr:uid="{00000000-0005-0000-0000-00008B000000}"/>
    <cellStyle name="Hyperlink 3 2" xfId="324" xr:uid="{059C3F74-C510-4987-9CDD-1D71F192E0B6}"/>
    <cellStyle name="Hyperlink 3 2 2" xfId="662" xr:uid="{15A05845-311F-4154-8A5D-A807C1CD2282}"/>
    <cellStyle name="Hyperlink 3 3" xfId="377" xr:uid="{A97BBDF7-EAD6-4966-BB45-2EF0FB90AC28}"/>
    <cellStyle name="Hyperlink 3 4" xfId="645" xr:uid="{A7670008-BF6B-48E8-8DD5-87B41C6A2966}"/>
    <cellStyle name="Hyperlink 3 5" xfId="301" xr:uid="{50D9E5DC-9BC5-49F7-84CD-1BD02E8F4F28}"/>
    <cellStyle name="Hyperlink 4" xfId="299" xr:uid="{F984EE4E-018C-4B3D-9D60-7E97DA33A626}"/>
    <cellStyle name="Hyperlink 5" xfId="536" xr:uid="{12CE1071-C2B1-4649-AA76-7441E7C70A8D}"/>
    <cellStyle name="Input [yellow]" xfId="11" xr:uid="{00000000-0005-0000-0000-00008C000000}"/>
    <cellStyle name="Input 2" xfId="100" xr:uid="{00000000-0005-0000-0000-00008D000000}"/>
    <cellStyle name="Input 2 2" xfId="437" xr:uid="{226F67D1-9A77-49CB-99E4-7F387FBA1F1A}"/>
    <cellStyle name="Input 3" xfId="101" xr:uid="{00000000-0005-0000-0000-00008E000000}"/>
    <cellStyle name="Linked Cell 2" xfId="102" xr:uid="{00000000-0005-0000-0000-00008F000000}"/>
    <cellStyle name="Linked Cell 2 2" xfId="438" xr:uid="{7C4C12E2-B604-44F7-801D-8C68D5A572DB}"/>
    <cellStyle name="Linked Cell 3" xfId="103" xr:uid="{00000000-0005-0000-0000-000090000000}"/>
    <cellStyle name="Neutral 2" xfId="104" xr:uid="{00000000-0005-0000-0000-000091000000}"/>
    <cellStyle name="Neutral 2 2" xfId="439" xr:uid="{475F5621-EF6A-41F7-BF93-DE344712EEB9}"/>
    <cellStyle name="Neutral 3" xfId="105" xr:uid="{00000000-0005-0000-0000-000092000000}"/>
    <cellStyle name="no dec" xfId="12" xr:uid="{00000000-0005-0000-0000-000093000000}"/>
    <cellStyle name="Normal" xfId="0" builtinId="0"/>
    <cellStyle name="Normal - Style1" xfId="13" xr:uid="{00000000-0005-0000-0000-000095000000}"/>
    <cellStyle name="Normal 10" xfId="190" xr:uid="{00000000-0005-0000-0000-000096000000}"/>
    <cellStyle name="Normal 10 2 2 2 3" xfId="317" xr:uid="{8CA18517-A343-4579-AC2A-B3BBB1ADB632}"/>
    <cellStyle name="Normal 10 2 3 2 4" xfId="318" xr:uid="{85D6C419-C7DE-4F37-B533-69154473BBFE}"/>
    <cellStyle name="Normal 10 4" xfId="344" xr:uid="{85023A24-033A-46EC-AF3C-C4449EF19535}"/>
    <cellStyle name="Normal 11" xfId="191" xr:uid="{00000000-0005-0000-0000-000097000000}"/>
    <cellStyle name="Normal 117" xfId="278" xr:uid="{D5CC7A35-EF94-47DA-83CA-66C07F3A9953}"/>
    <cellStyle name="Normal 12" xfId="192" xr:uid="{00000000-0005-0000-0000-000098000000}"/>
    <cellStyle name="Normal 12 2 3" xfId="650" xr:uid="{25FE6E35-8FDE-48C2-B4D9-B9E482F818E4}"/>
    <cellStyle name="Normal 12 2 4" xfId="316" xr:uid="{0042B88D-570C-48FC-AE01-BFEEE0BACAE6}"/>
    <cellStyle name="Normal 13" xfId="193" xr:uid="{00000000-0005-0000-0000-000099000000}"/>
    <cellStyle name="Normal 13 2" xfId="643" xr:uid="{87EEEC90-0C61-4719-8251-8CB0B6229D89}"/>
    <cellStyle name="Normal 14" xfId="194" xr:uid="{00000000-0005-0000-0000-00009A000000}"/>
    <cellStyle name="Normal 14 2" xfId="387" xr:uid="{24E2DF18-1411-4016-9A5E-94BB3B828B68}"/>
    <cellStyle name="Normal 15" xfId="195" xr:uid="{00000000-0005-0000-0000-00009B000000}"/>
    <cellStyle name="Normal 15 2" xfId="388" xr:uid="{662ECC76-6D6A-4A65-8579-36D9ADF09490}"/>
    <cellStyle name="Normal 16" xfId="196" xr:uid="{00000000-0005-0000-0000-00009C000000}"/>
    <cellStyle name="Normal 16 2" xfId="389" xr:uid="{9157822F-DB4B-45BE-BF78-7618839D6838}"/>
    <cellStyle name="Normal 17" xfId="197" xr:uid="{00000000-0005-0000-0000-00009D000000}"/>
    <cellStyle name="Normal 17 2" xfId="390" xr:uid="{9FD17493-694D-4D73-A6C9-5A53FF03F3E5}"/>
    <cellStyle name="Normal 18" xfId="198" xr:uid="{00000000-0005-0000-0000-00009E000000}"/>
    <cellStyle name="Normal 18 2" xfId="391" xr:uid="{C8254753-9825-48E3-A03F-48297B62E64D}"/>
    <cellStyle name="Normal 18 3" xfId="383" xr:uid="{5F55AE0B-4FC6-40A4-8D06-0D07961C1842}"/>
    <cellStyle name="Normal 19" xfId="199" xr:uid="{00000000-0005-0000-0000-00009F000000}"/>
    <cellStyle name="Normal 19 2" xfId="280" xr:uid="{7171C4F3-C946-4727-9A0F-ECD4176FCF21}"/>
    <cellStyle name="Normal 19 2 2" xfId="392" xr:uid="{002CD233-3EEE-4399-8C83-873193F517D5}"/>
    <cellStyle name="Normal 2" xfId="1" xr:uid="{00000000-0005-0000-0000-0000A0000000}"/>
    <cellStyle name="Normal 2 12" xfId="685" xr:uid="{C946735C-E528-4D1C-BE76-E443559A2978}"/>
    <cellStyle name="Normal 2 2" xfId="5" xr:uid="{00000000-0005-0000-0000-0000A1000000}"/>
    <cellStyle name="Normal 2 2 11" xfId="1168" xr:uid="{59CBB1D3-6297-4CFF-B271-F210BD62458B}"/>
    <cellStyle name="Normal 2 2 2" xfId="32" xr:uid="{00000000-0005-0000-0000-0000A2000000}"/>
    <cellStyle name="Normal 2 2 2 2" xfId="118" xr:uid="{00000000-0005-0000-0000-0000A3000000}"/>
    <cellStyle name="Normal 2 2 2 2 2" xfId="360" xr:uid="{1B6251C8-F9B4-45B9-9AF7-9BE8CEF4168C}"/>
    <cellStyle name="Normal 2 2 2 2 3" xfId="342" xr:uid="{B6E162BE-E9FD-4D25-8A3E-9E28ABA73D5F}"/>
    <cellStyle name="Normal 2 2 2 3" xfId="201" xr:uid="{00000000-0005-0000-0000-0000A4000000}"/>
    <cellStyle name="Normal 2 2 2 4" xfId="202" xr:uid="{00000000-0005-0000-0000-0000A5000000}"/>
    <cellStyle name="Normal 2 2 2 5" xfId="200" xr:uid="{00000000-0005-0000-0000-0000A6000000}"/>
    <cellStyle name="Normal 2 2 2 6" xfId="447" xr:uid="{F8B081D4-E9EC-4881-86BB-634F120522C7}"/>
    <cellStyle name="Normal 2 2 3" xfId="203" xr:uid="{00000000-0005-0000-0000-0000A7000000}"/>
    <cellStyle name="Normal 2 2 4" xfId="204" xr:uid="{00000000-0005-0000-0000-0000A8000000}"/>
    <cellStyle name="Normal 2 2 5" xfId="205" xr:uid="{00000000-0005-0000-0000-0000A9000000}"/>
    <cellStyle name="Normal 2 2 6" xfId="338" xr:uid="{00AD3774-5297-41EB-B76D-7C4F480FD98A}"/>
    <cellStyle name="Normal 2 3" xfId="26" xr:uid="{00000000-0005-0000-0000-0000AA000000}"/>
    <cellStyle name="Normal 2 3 2" xfId="332" xr:uid="{234890BC-D631-4E8D-8055-027EF7973BFA}"/>
    <cellStyle name="Normal 2 3 3" xfId="295" xr:uid="{30CD360C-5B28-4364-B62C-144D0377C079}"/>
    <cellStyle name="Normal 2 3 4" xfId="288" xr:uid="{0B68C2A7-D155-49F0-B83E-122B183E40F3}"/>
    <cellStyle name="Normal 2 3 4 2" xfId="281" xr:uid="{2106CE76-15E4-4F2D-AAB4-F9CF53FF0994}"/>
    <cellStyle name="Normal 2 4" xfId="206" xr:uid="{00000000-0005-0000-0000-0000AB000000}"/>
    <cellStyle name="Normal 2 4 2" xfId="397" xr:uid="{43A53FD5-1BE6-4A96-9448-4EB388EA11D2}"/>
    <cellStyle name="Normal 2 4 3" xfId="471" xr:uid="{B807A282-A708-4CE5-B276-BF70A74935D2}"/>
    <cellStyle name="Normal 2 4 4" xfId="372" xr:uid="{154D8E2B-0EC0-4720-962D-565D617CD753}"/>
    <cellStyle name="Normal 2 4 5" xfId="290" xr:uid="{6C4115AE-42C8-4636-AAAE-74BD07B941ED}"/>
    <cellStyle name="Normal 2 5" xfId="207" xr:uid="{00000000-0005-0000-0000-0000AC000000}"/>
    <cellStyle name="Normal 2 6" xfId="208" xr:uid="{00000000-0005-0000-0000-0000AD000000}"/>
    <cellStyle name="Normal 2 7" xfId="209" xr:uid="{00000000-0005-0000-0000-0000AE000000}"/>
    <cellStyle name="Normal 2 8" xfId="210" xr:uid="{00000000-0005-0000-0000-0000AF000000}"/>
    <cellStyle name="Normal 2 9" xfId="211" xr:uid="{00000000-0005-0000-0000-0000B0000000}"/>
    <cellStyle name="Normal 20" xfId="212" xr:uid="{00000000-0005-0000-0000-0000B1000000}"/>
    <cellStyle name="Normal 20 2" xfId="393" xr:uid="{E61C9346-6F44-484C-94BE-450A09FD0CF5}"/>
    <cellStyle name="Normal 21" xfId="120" xr:uid="{00000000-0005-0000-0000-0000B2000000}"/>
    <cellStyle name="Normal 22" xfId="253" xr:uid="{00000000-0005-0000-0000-0000B3000000}"/>
    <cellStyle name="Normal 22 2" xfId="381" xr:uid="{8D76BCB6-161D-421F-B604-278FBE71A1D1}"/>
    <cellStyle name="Normal 23" xfId="258" xr:uid="{00000000-0005-0000-0000-0000B4000000}"/>
    <cellStyle name="Normal 24" xfId="117" xr:uid="{00000000-0005-0000-0000-0000B5000000}"/>
    <cellStyle name="Normal 25" xfId="473" xr:uid="{ED9639E4-C6D6-47D1-A3B5-C32FF91EB507}"/>
    <cellStyle name="Normal 26" xfId="279" xr:uid="{65385DDD-BC87-4EF0-A4B1-06B7655270A5}"/>
    <cellStyle name="Normal 27" xfId="386" xr:uid="{A492B9F1-A92A-45E8-B466-1297F362A2D0}"/>
    <cellStyle name="Normal 28" xfId="497" xr:uid="{C2797B87-678B-48B3-9707-449C9B96B431}"/>
    <cellStyle name="Normal 28 2" xfId="628" xr:uid="{2778E517-1578-4A13-B570-D31CB85D81A4}"/>
    <cellStyle name="Normal 29" xfId="635" xr:uid="{16861B48-9CE7-43A2-B0C5-F769A0693141}"/>
    <cellStyle name="Normal 3" xfId="4" xr:uid="{00000000-0005-0000-0000-0000B6000000}"/>
    <cellStyle name="Normal 3 2" xfId="14" xr:uid="{00000000-0005-0000-0000-0000B7000000}"/>
    <cellStyle name="Normal 3 2 2" xfId="115" xr:uid="{00000000-0005-0000-0000-0000B8000000}"/>
    <cellStyle name="Normal 3 2 3" xfId="349" xr:uid="{2BE80CA2-78C9-43BA-8DDB-1A79ABACE8EB}"/>
    <cellStyle name="Normal 3 3" xfId="15" xr:uid="{00000000-0005-0000-0000-0000B9000000}"/>
    <cellStyle name="Normal 3 3 13" xfId="459" xr:uid="{D8792C38-D904-4470-92C9-48C743F24DB6}"/>
    <cellStyle name="Normal 3 3 2" xfId="213" xr:uid="{00000000-0005-0000-0000-0000BA000000}"/>
    <cellStyle name="Normal 3 3 2 2" xfId="373" xr:uid="{70552B5C-21B9-464D-8736-55C106BDCD99}"/>
    <cellStyle name="Normal 3 3 2 3" xfId="328" xr:uid="{9380DAD2-A772-4144-90B3-4487B87F5686}"/>
    <cellStyle name="Normal 3 3 3" xfId="350" xr:uid="{E1098160-9D25-4890-9FA3-F50E3C8C6E88}"/>
    <cellStyle name="Normal 3 3 4" xfId="267" xr:uid="{5A486712-E238-4F0A-BE91-FEE29628EACF}"/>
    <cellStyle name="Normal 3 4" xfId="27" xr:uid="{00000000-0005-0000-0000-0000BB000000}"/>
    <cellStyle name="Normal 3 4 2" xfId="260" xr:uid="{00000000-0005-0000-0000-0000BC000000}"/>
    <cellStyle name="Normal 3 4 3" xfId="352" xr:uid="{7E088EC9-D2DF-4651-9D90-E0BE031C4C50}"/>
    <cellStyle name="Normal 3 4 4" xfId="296" xr:uid="{7163E8C1-F2FF-4F06-A028-80FDC5623830}"/>
    <cellStyle name="Normal 3 5" xfId="114" xr:uid="{00000000-0005-0000-0000-0000BD000000}"/>
    <cellStyle name="Normal 3 5 2" xfId="358" xr:uid="{65BF38E4-4FBB-48FF-8765-0099CA634BE0}"/>
    <cellStyle name="Normal 3 5 3" xfId="292" xr:uid="{30357B44-18B3-4B52-8190-86B5244FED62}"/>
    <cellStyle name="Normal 3 6" xfId="123" xr:uid="{00000000-0005-0000-0000-0000BE000000}"/>
    <cellStyle name="Normal 3 7" xfId="400" xr:uid="{77B714AE-FD19-466C-AAA1-AE3D03D4C577}"/>
    <cellStyle name="Normal 3 7 2" xfId="609" xr:uid="{A0DC441A-BAF2-4F7E-93EA-46436241419E}"/>
    <cellStyle name="Normal 3 7 3" xfId="542" xr:uid="{CED2F833-4863-4DB1-94D7-C3A63BEAAFB3}"/>
    <cellStyle name="Normal 3 8" xfId="337" xr:uid="{01D7599D-E3F4-47B3-B300-74137E90C3CA}"/>
    <cellStyle name="Normal 30" xfId="396" xr:uid="{9C968134-37BE-446E-BBF4-DCAEA818E541}"/>
    <cellStyle name="Normal 31" xfId="512" xr:uid="{F3287D17-5FDA-4FEA-A391-BD30BD2AD786}"/>
    <cellStyle name="Normal 32" xfId="554" xr:uid="{A8A407C6-FC3E-43A3-AB47-89804F3152BC}"/>
    <cellStyle name="Normal 33" xfId="561" xr:uid="{69C20B6A-9A8E-4698-8D61-5C50459D4A8C}"/>
    <cellStyle name="Normal 39" xfId="544" xr:uid="{4053C690-1B11-4BFD-AC83-DB04DE646EB4}"/>
    <cellStyle name="Normal 4" xfId="35" xr:uid="{00000000-0005-0000-0000-0000BF000000}"/>
    <cellStyle name="Normal 4 10" xfId="311" xr:uid="{5CAF5554-E6CE-4D66-9175-74C80B15725D}"/>
    <cellStyle name="Normal 4 2" xfId="214" xr:uid="{00000000-0005-0000-0000-0000C0000000}"/>
    <cellStyle name="Normal 4 2 2" xfId="374" xr:uid="{855F1DE1-BD60-49BD-A664-B810E2C11E29}"/>
    <cellStyle name="Normal 4 2 3" xfId="305" xr:uid="{E1712F2D-87E2-44AB-B607-AAE1740B37DF}"/>
    <cellStyle name="Normal 4 2 5" xfId="347" xr:uid="{9EB4AA91-DC48-4EEB-BDAD-623B52033588}"/>
    <cellStyle name="Normal 4 3" xfId="255" xr:uid="{00000000-0005-0000-0000-0000C1000000}"/>
    <cellStyle name="Normal 4 4" xfId="131" xr:uid="{00000000-0005-0000-0000-0000C2000000}"/>
    <cellStyle name="Normal 4 5" xfId="356" xr:uid="{6123E973-683F-46B6-A4D0-11F15A090993}"/>
    <cellStyle name="Normal 4 6" xfId="639" xr:uid="{8F447594-8334-4F62-9FC0-AEC2FB933ADC}"/>
    <cellStyle name="Normal 4_PTTUT_EIR Cup 1(P1-3)_29Jun10" xfId="330" xr:uid="{1DCBF2AA-6AC2-4BC8-A844-B65955A65B75}"/>
    <cellStyle name="Normal 44" xfId="395" xr:uid="{18B9161E-AF47-4D47-B39A-1E6596B5F43F}"/>
    <cellStyle name="Normal 46" xfId="382" xr:uid="{58DD6C52-92FA-4AAC-8DCE-58C21BFC4380}"/>
    <cellStyle name="Normal 5" xfId="36" xr:uid="{00000000-0005-0000-0000-0000C3000000}"/>
    <cellStyle name="Normal 5 11" xfId="304" xr:uid="{D2292FA1-B243-42A6-A32F-C1F0EF35EF20}"/>
    <cellStyle name="Normal 5 2" xfId="215" xr:uid="{00000000-0005-0000-0000-0000C4000000}"/>
    <cellStyle name="Normal 5 2 2" xfId="394" xr:uid="{AB0A6834-1544-423F-84E2-9B2C84FDA8DE}"/>
    <cellStyle name="Normal 5 2 3" xfId="375" xr:uid="{2074E672-4A37-4E32-90A5-147B3C8D9431}"/>
    <cellStyle name="Normal 5 2 4" xfId="658" xr:uid="{0F143644-E30C-4CC5-83AC-08251CD11907}"/>
    <cellStyle name="Normal 5 2 5" xfId="308" xr:uid="{C953591D-666B-4E5B-99B9-CDB2F432D707}"/>
    <cellStyle name="Normal 5 3" xfId="132" xr:uid="{00000000-0005-0000-0000-0000C5000000}"/>
    <cellStyle name="Normal 5 3 2" xfId="672" xr:uid="{381E93BB-E7B9-4EF8-9B56-B9E4ACFF4F7D}"/>
    <cellStyle name="Normal 5 4" xfId="558" xr:uid="{F11BCCD9-21CB-43EF-B20C-0EF521276C3D}"/>
    <cellStyle name="Normal 55" xfId="1166" xr:uid="{B936242D-FC3D-4F77-8299-028A87A6FA64}"/>
    <cellStyle name="Normal 6" xfId="25" xr:uid="{00000000-0005-0000-0000-0000C6000000}"/>
    <cellStyle name="Normal 6 2" xfId="217" xr:uid="{00000000-0005-0000-0000-0000C7000000}"/>
    <cellStyle name="Normal 6 3" xfId="216" xr:uid="{00000000-0005-0000-0000-0000C8000000}"/>
    <cellStyle name="Normal 6 4" xfId="452" xr:uid="{5273C416-B6B0-415E-9110-E0F3E80B0CCC}"/>
    <cellStyle name="Normal 6 5" xfId="462" xr:uid="{0E0591CE-5E3A-46BF-8A51-A3245B028CF6}"/>
    <cellStyle name="Normal 7" xfId="113" xr:uid="{00000000-0005-0000-0000-0000C9000000}"/>
    <cellStyle name="Normal 7 2" xfId="218" xr:uid="{00000000-0005-0000-0000-0000CA000000}"/>
    <cellStyle name="Normal 7 3" xfId="455" xr:uid="{384B3CA4-7AAA-4ED3-B979-FF8D9B24356D}"/>
    <cellStyle name="Normal 7 4" xfId="461" xr:uid="{69DAFBD5-B3E6-4579-926A-8BE1F69F0781}"/>
    <cellStyle name="Normal 75" xfId="659" xr:uid="{330D796F-F634-4D4B-A262-9876442F5127}"/>
    <cellStyle name="Normal 75 2" xfId="674" xr:uid="{A972F491-8A60-4705-B5FF-6DDAAC05F227}"/>
    <cellStyle name="Normal 76" xfId="664" xr:uid="{E1F31F69-13B8-4A4F-BBEC-AAB5DE41D688}"/>
    <cellStyle name="Normal 8" xfId="219" xr:uid="{00000000-0005-0000-0000-0000CB000000}"/>
    <cellStyle name="Normal 8 2" xfId="376" xr:uid="{58E6A253-D18B-46EA-89D0-F003A3854C90}"/>
    <cellStyle name="Normal 8 3" xfId="464" xr:uid="{7CA3C5A8-4A38-4ADC-A7B7-FE8111E05014}"/>
    <cellStyle name="Normal 8 4" xfId="343" xr:uid="{40486BCC-2C6B-46E0-B0B9-3FEA2DDFBFD6}"/>
    <cellStyle name="Normal 9" xfId="220" xr:uid="{00000000-0005-0000-0000-0000CC000000}"/>
    <cellStyle name="Normal_Cashflow megachem 2" xfId="264" xr:uid="{7F3735D4-4171-4C80-88E4-7FFA59279A5B}"/>
    <cellStyle name="Normal_Noble-47t" xfId="1165" xr:uid="{6B7A1A70-DB41-4933-9087-6E796C92854A}"/>
    <cellStyle name="Normal_TH Swedish Assembly_Dec47 T" xfId="3" xr:uid="{00000000-0005-0000-0000-0000CD000000}"/>
    <cellStyle name="Note 2" xfId="440" xr:uid="{C37B3DF7-8840-4815-A7D7-93D754C78F20}"/>
    <cellStyle name="Output 2" xfId="106" xr:uid="{00000000-0005-0000-0000-0000CE000000}"/>
    <cellStyle name="Output 2 2" xfId="441" xr:uid="{220A4944-F015-47CA-9B05-D94659B93CDC}"/>
    <cellStyle name="Output 3" xfId="107" xr:uid="{00000000-0005-0000-0000-0000CF000000}"/>
    <cellStyle name="Percent [2]" xfId="16" xr:uid="{00000000-0005-0000-0000-0000D0000000}"/>
    <cellStyle name="Percent 10" xfId="221" xr:uid="{00000000-0005-0000-0000-0000D1000000}"/>
    <cellStyle name="Percent 11" xfId="222" xr:uid="{00000000-0005-0000-0000-0000D2000000}"/>
    <cellStyle name="Percent 12" xfId="223" xr:uid="{00000000-0005-0000-0000-0000D3000000}"/>
    <cellStyle name="Percent 13" xfId="224" xr:uid="{00000000-0005-0000-0000-0000D4000000}"/>
    <cellStyle name="Percent 14" xfId="225" xr:uid="{00000000-0005-0000-0000-0000D5000000}"/>
    <cellStyle name="Percent 15" xfId="251" xr:uid="{00000000-0005-0000-0000-0000D6000000}"/>
    <cellStyle name="Percent 16" xfId="548" xr:uid="{CF7225B8-619C-4926-A4AD-B19E9A3B5EAD}"/>
    <cellStyle name="Percent 17" xfId="630" xr:uid="{04943B41-E344-4DB4-AEF5-2E3AE53700B9}"/>
    <cellStyle name="Percent 18" xfId="633" xr:uid="{EA59318D-FF2E-4CF6-BD22-8515311772DF}"/>
    <cellStyle name="Percent 2" xfId="17" xr:uid="{00000000-0005-0000-0000-0000D7000000}"/>
    <cellStyle name="Percent 2 2" xfId="33" xr:uid="{00000000-0005-0000-0000-0000D8000000}"/>
    <cellStyle name="Percent 2 3" xfId="293" xr:uid="{24D29427-4887-4771-9D57-59F36952C0A7}"/>
    <cellStyle name="Percent 2 3 2" xfId="402" xr:uid="{B3665095-4718-4BD3-883E-C5496ED8C5FF}"/>
    <cellStyle name="Percent 2 4" xfId="351" xr:uid="{905ADCE5-59E1-4261-B3E0-63132CD54922}"/>
    <cellStyle name="Percent 2 5 2" xfId="283" xr:uid="{C9988FDA-655C-44EE-B047-A97BC970FF13}"/>
    <cellStyle name="Percent 28" xfId="385" xr:uid="{01D6487A-FAFA-45B1-B8CF-3FF489AEBDDF}"/>
    <cellStyle name="Percent 3" xfId="108" xr:uid="{00000000-0005-0000-0000-0000D9000000}"/>
    <cellStyle name="Percent 3 2" xfId="124" xr:uid="{00000000-0005-0000-0000-0000DA000000}"/>
    <cellStyle name="Percent 3 2 2" xfId="470" xr:uid="{A4F57302-3EB3-40A5-A41A-135C683FF65E}"/>
    <cellStyle name="Percent 3 2 3" xfId="362" xr:uid="{DB57520C-12CB-4209-8615-C62A21413BF0}"/>
    <cellStyle name="Percent 3 2 4" xfId="333" xr:uid="{BBA88620-0A2E-4757-A5AF-68FDB3879207}"/>
    <cellStyle name="Percent 3 3" xfId="453" xr:uid="{FD07CDB9-0AA5-4FE2-B224-3E7755020FD7}"/>
    <cellStyle name="Percent 3 4" xfId="560" xr:uid="{3D56CBA7-13D3-4AAD-BF5F-ACB41545F68F}"/>
    <cellStyle name="Percent 3 5" xfId="538" xr:uid="{7DC8E1AA-F3E3-4487-94B3-27073A5E01B7}"/>
    <cellStyle name="Percent 3 6" xfId="666" xr:uid="{01654209-AA50-4BA3-9978-6175245D5F06}"/>
    <cellStyle name="Percent 4" xfId="226" xr:uid="{00000000-0005-0000-0000-0000DB000000}"/>
    <cellStyle name="Percent 4 2" xfId="670" xr:uid="{DAB27463-D6F2-4ECF-8CDA-9FB71F221B93}"/>
    <cellStyle name="Percent 5" xfId="227" xr:uid="{00000000-0005-0000-0000-0000DC000000}"/>
    <cellStyle name="Percent 6" xfId="228" xr:uid="{00000000-0005-0000-0000-0000DD000000}"/>
    <cellStyle name="Percent 7" xfId="229" xr:uid="{00000000-0005-0000-0000-0000DE000000}"/>
    <cellStyle name="Percent 8" xfId="230" xr:uid="{00000000-0005-0000-0000-0000DF000000}"/>
    <cellStyle name="Percent 9" xfId="231" xr:uid="{00000000-0005-0000-0000-0000E0000000}"/>
    <cellStyle name="Quantity" xfId="18" xr:uid="{00000000-0005-0000-0000-0000E1000000}"/>
    <cellStyle name="Times New Roman" xfId="19" xr:uid="{00000000-0005-0000-0000-0000E2000000}"/>
    <cellStyle name="Title 2" xfId="442" xr:uid="{B24478B2-5CC3-42B3-BD91-556C08BA5AEE}"/>
    <cellStyle name="Total 2" xfId="109" xr:uid="{00000000-0005-0000-0000-0000E3000000}"/>
    <cellStyle name="Total 2 2" xfId="443" xr:uid="{025C8DF3-092D-4DCB-9CC8-275B02B131B0}"/>
    <cellStyle name="Total 3" xfId="110" xr:uid="{00000000-0005-0000-0000-0000E4000000}"/>
    <cellStyle name="Warning Text 2" xfId="111" xr:uid="{00000000-0005-0000-0000-0000E5000000}"/>
    <cellStyle name="Warning Text 2 2" xfId="444" xr:uid="{05BAEAB6-16E1-4152-8FE2-FE68067D34DA}"/>
    <cellStyle name="Warning Text 3" xfId="112" xr:uid="{00000000-0005-0000-0000-0000E6000000}"/>
    <cellStyle name="เครื่องหมายจุลภาค [0]_1" xfId="20" xr:uid="{00000000-0005-0000-0000-0000E7000000}"/>
    <cellStyle name="เครื่องหมายจุลภาค 2" xfId="133" xr:uid="{00000000-0005-0000-0000-0000E8000000}"/>
    <cellStyle name="เครื่องหมายจุลภาค 2 2" xfId="232" xr:uid="{00000000-0005-0000-0000-0000E9000000}"/>
    <cellStyle name="เครื่องหมายจุลภาค 2 2 2" xfId="594" xr:uid="{A16EBD92-8050-42BE-89A8-FF5EB9C85C02}"/>
    <cellStyle name="เครื่องหมายจุลภาค 2 2 2 2" xfId="1002" xr:uid="{1C12F9E8-0C09-4FAD-A239-1499C3246F88}"/>
    <cellStyle name="เครื่องหมายจุลภาค 2 2 3" xfId="749" xr:uid="{093A88C4-0F5A-43F2-BED0-670396552965}"/>
    <cellStyle name="เครื่องหมายจุลภาค 2 2 3 2" xfId="1135" xr:uid="{44AB0857-DC7E-478B-BA43-52CBC91EE8C5}"/>
    <cellStyle name="เครื่องหมายจุลภาค 2 2 4" xfId="809" xr:uid="{E84E6F48-5069-4CCC-9E21-43F3EB33024B}"/>
    <cellStyle name="เครื่องหมายจุลภาค 2 3" xfId="569" xr:uid="{CA891B8F-18C7-4B13-A242-1E5877E3773F}"/>
    <cellStyle name="เครื่องหมายจุลภาค 2 3 2" xfId="977" xr:uid="{E2B975BD-6D69-4B54-8499-48816C91B746}"/>
    <cellStyle name="เครื่องหมายจุลภาค 2 4" xfId="726" xr:uid="{F127646C-8E96-471E-9550-ACE33C85C987}"/>
    <cellStyle name="เครื่องหมายจุลภาค 2 4 2" xfId="1112" xr:uid="{832794F8-1B57-4450-83B6-E0AC8869B5A3}"/>
    <cellStyle name="เครื่องหมายจุลภาค 2 5" xfId="783" xr:uid="{B966AEB8-D254-4694-8466-A59FA3D18787}"/>
    <cellStyle name="เครื่องหมายจุลภาค 3" xfId="127" xr:uid="{00000000-0005-0000-0000-0000EA000000}"/>
    <cellStyle name="เครื่องหมายจุลภาค 3 2" xfId="126" xr:uid="{00000000-0005-0000-0000-0000EB000000}"/>
    <cellStyle name="เครื่องหมายจุลภาค 3 2 2" xfId="233" xr:uid="{00000000-0005-0000-0000-0000EC000000}"/>
    <cellStyle name="เครื่องหมายจุลภาค 3 2 2 2" xfId="595" xr:uid="{C5BCADEB-1E7D-4830-B707-89C1038ABBF3}"/>
    <cellStyle name="เครื่องหมายจุลภาค 3 2 2 2 2" xfId="1003" xr:uid="{1CE4FC15-2673-43B3-A7F8-B8EFAFB434A6}"/>
    <cellStyle name="เครื่องหมายจุลภาค 3 2 2 3" xfId="750" xr:uid="{DCC2D920-7DEE-4C7E-9641-D70628056ED6}"/>
    <cellStyle name="เครื่องหมายจุลภาค 3 2 2 3 2" xfId="1136" xr:uid="{C2219A4A-77B0-46A8-91ED-B71CC305535D}"/>
    <cellStyle name="เครื่องหมายจุลภาค 3 2 2 4" xfId="810" xr:uid="{C25F75BB-05F9-4033-8CD2-A8A5DACB9F61}"/>
    <cellStyle name="เครื่องหมายจุลภาค 3 3" xfId="134" xr:uid="{00000000-0005-0000-0000-0000ED000000}"/>
    <cellStyle name="เครื่องหมายจุลภาค 3 4" xfId="234" xr:uid="{00000000-0005-0000-0000-0000EE000000}"/>
    <cellStyle name="เครื่องหมายจุลภาค 3 5" xfId="235" xr:uid="{00000000-0005-0000-0000-0000EF000000}"/>
    <cellStyle name="เครื่องหมายจุลภาค 3 6" xfId="236" xr:uid="{00000000-0005-0000-0000-0000F0000000}"/>
    <cellStyle name="เครื่องหมายจุลภาค 3 7" xfId="566" xr:uid="{C1C2CBA1-CB12-44E3-835C-97C975D68AEB}"/>
    <cellStyle name="เครื่องหมายจุลภาค 3 7 2" xfId="974" xr:uid="{D59CB70A-ADD9-4788-B677-00B4F2A43C6D}"/>
    <cellStyle name="เครื่องหมายจุลภาค 3 8" xfId="723" xr:uid="{CD713DD1-EDF7-46E9-AF3E-EBFED637A761}"/>
    <cellStyle name="เครื่องหมายจุลภาค 3 8 2" xfId="1109" xr:uid="{472DF320-4130-47CF-949F-7EAC69A9D499}"/>
    <cellStyle name="เครื่องหมายจุลภาค 3 9" xfId="780" xr:uid="{9E527560-1DDA-426A-83A5-5E647D748F5B}"/>
    <cellStyle name="เครื่องหมายจุลภาค 4" xfId="135" xr:uid="{00000000-0005-0000-0000-0000F1000000}"/>
    <cellStyle name="เครื่องหมายจุลภาค 4 2" xfId="237" xr:uid="{00000000-0005-0000-0000-0000F2000000}"/>
    <cellStyle name="เครื่องหมายจุลภาค 4 2 2" xfId="596" xr:uid="{5153B78B-B83B-4DA4-98E6-00C3DEB8D05A}"/>
    <cellStyle name="เครื่องหมายจุลภาค 4 2 2 2" xfId="1004" xr:uid="{61015D6A-5FD1-400C-A698-A0C83B04ED1F}"/>
    <cellStyle name="เครื่องหมายจุลภาค 4 2 3" xfId="751" xr:uid="{B50F957D-9C59-4A5F-8751-35969CC5728A}"/>
    <cellStyle name="เครื่องหมายจุลภาค 4 2 3 2" xfId="1137" xr:uid="{0B8B8A06-0570-4946-A55C-EAF92C77DBC2}"/>
    <cellStyle name="เครื่องหมายจุลภาค 4 2 4" xfId="811" xr:uid="{B10D8CF7-C536-4A7D-BCE6-4C739F111F77}"/>
    <cellStyle name="เครื่องหมายจุลภาค 4 3" xfId="570" xr:uid="{14F75FAA-1B1E-4505-BC85-8F229358D77C}"/>
    <cellStyle name="เครื่องหมายจุลภาค 4 3 2" xfId="978" xr:uid="{0DE1BEAA-AF9B-4E6B-B5F8-59DA6AFBBACB}"/>
    <cellStyle name="เครื่องหมายจุลภาค 4 4" xfId="727" xr:uid="{C638F4A2-35B3-466E-94EF-416756805EF5}"/>
    <cellStyle name="เครื่องหมายจุลภาค 4 4 2" xfId="1113" xr:uid="{B60B9B6D-FE45-4797-A11C-C74BD3CA0A0C}"/>
    <cellStyle name="เครื่องหมายจุลภาค 4 5" xfId="784" xr:uid="{A0DC6004-80E5-4498-BAB6-AB1A5E274602}"/>
    <cellStyle name="เครื่องหมายจุลภาค 5" xfId="238" xr:uid="{00000000-0005-0000-0000-0000F3000000}"/>
    <cellStyle name="เครื่องหมายจุลภาค 5 2" xfId="597" xr:uid="{B75B566C-3AC0-43C6-B7BB-83DDBA1E6CF0}"/>
    <cellStyle name="เครื่องหมายจุลภาค 5 2 2" xfId="1005" xr:uid="{0A3AF0A2-48DE-43FC-9FF8-3110F8F5CA8B}"/>
    <cellStyle name="เครื่องหมายจุลภาค 5 3" xfId="752" xr:uid="{6217DFBA-732C-4C21-B7BC-F0A9BBED333A}"/>
    <cellStyle name="เครื่องหมายจุลภาค 5 3 2" xfId="1138" xr:uid="{DB4826F3-41C6-4335-BD27-F45FAA9EC3CA}"/>
    <cellStyle name="เครื่องหมายจุลภาค 5 4" xfId="812" xr:uid="{7A3C9CF5-DDB1-49F1-90F4-0A5C1709D18D}"/>
    <cellStyle name="เครื่องหมายจุลภาค_1" xfId="21" xr:uid="{00000000-0005-0000-0000-0000F4000000}"/>
    <cellStyle name="เครื่องหมายสกุลเงิน [0]_1" xfId="22" xr:uid="{00000000-0005-0000-0000-0000F5000000}"/>
    <cellStyle name="เครื่องหมายสกุลเงิน_1" xfId="23" xr:uid="{00000000-0005-0000-0000-0000F6000000}"/>
    <cellStyle name="เปอร์เซ็นต์ 2" xfId="239" xr:uid="{00000000-0005-0000-0000-0000F7000000}"/>
    <cellStyle name="เปอร์เซ็นต์ 2 2" xfId="240" xr:uid="{00000000-0005-0000-0000-0000F8000000}"/>
    <cellStyle name="เปอร์เซ็นต์ 2 3" xfId="241" xr:uid="{00000000-0005-0000-0000-0000F9000000}"/>
    <cellStyle name="เปอร์เซ็นต์ 3" xfId="242" xr:uid="{00000000-0005-0000-0000-0000FA000000}"/>
    <cellStyle name="ปกติ 2" xfId="136" xr:uid="{00000000-0005-0000-0000-0000FB000000}"/>
    <cellStyle name="ปกติ 2 2" xfId="125" xr:uid="{00000000-0005-0000-0000-0000FC000000}"/>
    <cellStyle name="ปกติ 3" xfId="243" xr:uid="{00000000-0005-0000-0000-0000FD000000}"/>
    <cellStyle name="ปกติ 3 2" xfId="244" xr:uid="{00000000-0005-0000-0000-0000FE000000}"/>
    <cellStyle name="ปกติ 3 2 2" xfId="245" xr:uid="{00000000-0005-0000-0000-0000FF000000}"/>
    <cellStyle name="ปกติ 3 3" xfId="246" xr:uid="{00000000-0005-0000-0000-000000010000}"/>
    <cellStyle name="ปกติ 4" xfId="247" xr:uid="{00000000-0005-0000-0000-000001010000}"/>
    <cellStyle name="ปกติ 4 2" xfId="248" xr:uid="{00000000-0005-0000-0000-000002010000}"/>
    <cellStyle name="ปกติ 5" xfId="249" xr:uid="{00000000-0005-0000-0000-000003010000}"/>
    <cellStyle name="ปกติ 6" xfId="250" xr:uid="{00000000-0005-0000-0000-000004010000}"/>
    <cellStyle name="ปกติ_1" xfId="24" xr:uid="{00000000-0005-0000-0000-000005010000}"/>
  </cellStyles>
  <dxfs count="3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 defaultTableStyle="TableStyleMedium9" defaultPivotStyle="PivotStyleLight16">
    <tableStyle name="AP,CL,Tax,Commitment-style" pivot="0" count="3" xr9:uid="{E3CB1C8C-0396-4542-B73B-E16559A76DC8}">
      <tableStyleElement type="headerRow" dxfId="2"/>
      <tableStyleElement type="firstRowStripe" dxfId="1"/>
      <tableStyleElement type="secondRowStripe" dxfId="0"/>
    </tableStyle>
  </tableStyles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"/>
  <sheetViews>
    <sheetView tabSelected="1" zoomScale="110" zoomScaleNormal="110" zoomScaleSheetLayoutView="85" workbookViewId="0">
      <selection activeCell="R16" sqref="Q16:R16"/>
    </sheetView>
  </sheetViews>
  <sheetFormatPr defaultRowHeight="16.5" customHeight="1"/>
  <cols>
    <col min="1" max="3" width="1.6640625" style="11" customWidth="1"/>
    <col min="4" max="4" width="35.6640625" style="11" customWidth="1"/>
    <col min="5" max="5" width="7.6640625" style="13" customWidth="1"/>
    <col min="6" max="6" width="1.33203125" style="11" customWidth="1"/>
    <col min="7" max="7" width="19.6640625" style="14" customWidth="1"/>
    <col min="8" max="8" width="1.44140625" style="11" customWidth="1"/>
    <col min="9" max="9" width="13.6640625" style="11" customWidth="1"/>
    <col min="10" max="10" width="1.33203125" style="11" customWidth="1"/>
    <col min="11" max="11" width="13.6640625" style="14" customWidth="1"/>
    <col min="12" max="243" width="9.33203125" style="11"/>
    <col min="244" max="247" width="2.5546875" style="11" customWidth="1"/>
    <col min="248" max="248" width="40.5546875" style="11" customWidth="1"/>
    <col min="249" max="249" width="8.44140625" style="11" customWidth="1"/>
    <col min="250" max="250" width="1.5546875" style="11" customWidth="1"/>
    <col min="251" max="251" width="12.5546875" style="11" customWidth="1"/>
    <col min="252" max="252" width="1.5546875" style="11" customWidth="1"/>
    <col min="253" max="253" width="12.5546875" style="11" customWidth="1"/>
    <col min="254" max="254" width="11" style="11" bestFit="1" customWidth="1"/>
    <col min="255" max="256" width="13.6640625" style="11" customWidth="1"/>
    <col min="257" max="499" width="9.33203125" style="11"/>
    <col min="500" max="503" width="2.5546875" style="11" customWidth="1"/>
    <col min="504" max="504" width="40.5546875" style="11" customWidth="1"/>
    <col min="505" max="505" width="8.44140625" style="11" customWidth="1"/>
    <col min="506" max="506" width="1.5546875" style="11" customWidth="1"/>
    <col min="507" max="507" width="12.5546875" style="11" customWidth="1"/>
    <col min="508" max="508" width="1.5546875" style="11" customWidth="1"/>
    <col min="509" max="509" width="12.5546875" style="11" customWidth="1"/>
    <col min="510" max="510" width="11" style="11" bestFit="1" customWidth="1"/>
    <col min="511" max="512" width="13.6640625" style="11" customWidth="1"/>
    <col min="513" max="755" width="9.33203125" style="11"/>
    <col min="756" max="759" width="2.5546875" style="11" customWidth="1"/>
    <col min="760" max="760" width="40.5546875" style="11" customWidth="1"/>
    <col min="761" max="761" width="8.44140625" style="11" customWidth="1"/>
    <col min="762" max="762" width="1.5546875" style="11" customWidth="1"/>
    <col min="763" max="763" width="12.5546875" style="11" customWidth="1"/>
    <col min="764" max="764" width="1.5546875" style="11" customWidth="1"/>
    <col min="765" max="765" width="12.5546875" style="11" customWidth="1"/>
    <col min="766" max="766" width="11" style="11" bestFit="1" customWidth="1"/>
    <col min="767" max="768" width="13.6640625" style="11" customWidth="1"/>
    <col min="769" max="1011" width="9.33203125" style="11"/>
    <col min="1012" max="1015" width="2.5546875" style="11" customWidth="1"/>
    <col min="1016" max="1016" width="40.5546875" style="11" customWidth="1"/>
    <col min="1017" max="1017" width="8.44140625" style="11" customWidth="1"/>
    <col min="1018" max="1018" width="1.5546875" style="11" customWidth="1"/>
    <col min="1019" max="1019" width="12.5546875" style="11" customWidth="1"/>
    <col min="1020" max="1020" width="1.5546875" style="11" customWidth="1"/>
    <col min="1021" max="1021" width="12.5546875" style="11" customWidth="1"/>
    <col min="1022" max="1022" width="11" style="11" bestFit="1" customWidth="1"/>
    <col min="1023" max="1024" width="13.6640625" style="11" customWidth="1"/>
    <col min="1025" max="1267" width="9.33203125" style="11"/>
    <col min="1268" max="1271" width="2.5546875" style="11" customWidth="1"/>
    <col min="1272" max="1272" width="40.5546875" style="11" customWidth="1"/>
    <col min="1273" max="1273" width="8.44140625" style="11" customWidth="1"/>
    <col min="1274" max="1274" width="1.5546875" style="11" customWidth="1"/>
    <col min="1275" max="1275" width="12.5546875" style="11" customWidth="1"/>
    <col min="1276" max="1276" width="1.5546875" style="11" customWidth="1"/>
    <col min="1277" max="1277" width="12.5546875" style="11" customWidth="1"/>
    <col min="1278" max="1278" width="11" style="11" bestFit="1" customWidth="1"/>
    <col min="1279" max="1280" width="13.6640625" style="11" customWidth="1"/>
    <col min="1281" max="1523" width="9.33203125" style="11"/>
    <col min="1524" max="1527" width="2.5546875" style="11" customWidth="1"/>
    <col min="1528" max="1528" width="40.5546875" style="11" customWidth="1"/>
    <col min="1529" max="1529" width="8.44140625" style="11" customWidth="1"/>
    <col min="1530" max="1530" width="1.5546875" style="11" customWidth="1"/>
    <col min="1531" max="1531" width="12.5546875" style="11" customWidth="1"/>
    <col min="1532" max="1532" width="1.5546875" style="11" customWidth="1"/>
    <col min="1533" max="1533" width="12.5546875" style="11" customWidth="1"/>
    <col min="1534" max="1534" width="11" style="11" bestFit="1" customWidth="1"/>
    <col min="1535" max="1536" width="13.6640625" style="11" customWidth="1"/>
    <col min="1537" max="1779" width="9.33203125" style="11"/>
    <col min="1780" max="1783" width="2.5546875" style="11" customWidth="1"/>
    <col min="1784" max="1784" width="40.5546875" style="11" customWidth="1"/>
    <col min="1785" max="1785" width="8.44140625" style="11" customWidth="1"/>
    <col min="1786" max="1786" width="1.5546875" style="11" customWidth="1"/>
    <col min="1787" max="1787" width="12.5546875" style="11" customWidth="1"/>
    <col min="1788" max="1788" width="1.5546875" style="11" customWidth="1"/>
    <col min="1789" max="1789" width="12.5546875" style="11" customWidth="1"/>
    <col min="1790" max="1790" width="11" style="11" bestFit="1" customWidth="1"/>
    <col min="1791" max="1792" width="13.6640625" style="11" customWidth="1"/>
    <col min="1793" max="2035" width="9.33203125" style="11"/>
    <col min="2036" max="2039" width="2.5546875" style="11" customWidth="1"/>
    <col min="2040" max="2040" width="40.5546875" style="11" customWidth="1"/>
    <col min="2041" max="2041" width="8.44140625" style="11" customWidth="1"/>
    <col min="2042" max="2042" width="1.5546875" style="11" customWidth="1"/>
    <col min="2043" max="2043" width="12.5546875" style="11" customWidth="1"/>
    <col min="2044" max="2044" width="1.5546875" style="11" customWidth="1"/>
    <col min="2045" max="2045" width="12.5546875" style="11" customWidth="1"/>
    <col min="2046" max="2046" width="11" style="11" bestFit="1" customWidth="1"/>
    <col min="2047" max="2048" width="13.6640625" style="11" customWidth="1"/>
    <col min="2049" max="2291" width="9.33203125" style="11"/>
    <col min="2292" max="2295" width="2.5546875" style="11" customWidth="1"/>
    <col min="2296" max="2296" width="40.5546875" style="11" customWidth="1"/>
    <col min="2297" max="2297" width="8.44140625" style="11" customWidth="1"/>
    <col min="2298" max="2298" width="1.5546875" style="11" customWidth="1"/>
    <col min="2299" max="2299" width="12.5546875" style="11" customWidth="1"/>
    <col min="2300" max="2300" width="1.5546875" style="11" customWidth="1"/>
    <col min="2301" max="2301" width="12.5546875" style="11" customWidth="1"/>
    <col min="2302" max="2302" width="11" style="11" bestFit="1" customWidth="1"/>
    <col min="2303" max="2304" width="13.6640625" style="11" customWidth="1"/>
    <col min="2305" max="2547" width="9.33203125" style="11"/>
    <col min="2548" max="2551" width="2.5546875" style="11" customWidth="1"/>
    <col min="2552" max="2552" width="40.5546875" style="11" customWidth="1"/>
    <col min="2553" max="2553" width="8.44140625" style="11" customWidth="1"/>
    <col min="2554" max="2554" width="1.5546875" style="11" customWidth="1"/>
    <col min="2555" max="2555" width="12.5546875" style="11" customWidth="1"/>
    <col min="2556" max="2556" width="1.5546875" style="11" customWidth="1"/>
    <col min="2557" max="2557" width="12.5546875" style="11" customWidth="1"/>
    <col min="2558" max="2558" width="11" style="11" bestFit="1" customWidth="1"/>
    <col min="2559" max="2560" width="13.6640625" style="11" customWidth="1"/>
    <col min="2561" max="2803" width="9.33203125" style="11"/>
    <col min="2804" max="2807" width="2.5546875" style="11" customWidth="1"/>
    <col min="2808" max="2808" width="40.5546875" style="11" customWidth="1"/>
    <col min="2809" max="2809" width="8.44140625" style="11" customWidth="1"/>
    <col min="2810" max="2810" width="1.5546875" style="11" customWidth="1"/>
    <col min="2811" max="2811" width="12.5546875" style="11" customWidth="1"/>
    <col min="2812" max="2812" width="1.5546875" style="11" customWidth="1"/>
    <col min="2813" max="2813" width="12.5546875" style="11" customWidth="1"/>
    <col min="2814" max="2814" width="11" style="11" bestFit="1" customWidth="1"/>
    <col min="2815" max="2816" width="13.6640625" style="11" customWidth="1"/>
    <col min="2817" max="3059" width="9.33203125" style="11"/>
    <col min="3060" max="3063" width="2.5546875" style="11" customWidth="1"/>
    <col min="3064" max="3064" width="40.5546875" style="11" customWidth="1"/>
    <col min="3065" max="3065" width="8.44140625" style="11" customWidth="1"/>
    <col min="3066" max="3066" width="1.5546875" style="11" customWidth="1"/>
    <col min="3067" max="3067" width="12.5546875" style="11" customWidth="1"/>
    <col min="3068" max="3068" width="1.5546875" style="11" customWidth="1"/>
    <col min="3069" max="3069" width="12.5546875" style="11" customWidth="1"/>
    <col min="3070" max="3070" width="11" style="11" bestFit="1" customWidth="1"/>
    <col min="3071" max="3072" width="13.6640625" style="11" customWidth="1"/>
    <col min="3073" max="3315" width="9.33203125" style="11"/>
    <col min="3316" max="3319" width="2.5546875" style="11" customWidth="1"/>
    <col min="3320" max="3320" width="40.5546875" style="11" customWidth="1"/>
    <col min="3321" max="3321" width="8.44140625" style="11" customWidth="1"/>
    <col min="3322" max="3322" width="1.5546875" style="11" customWidth="1"/>
    <col min="3323" max="3323" width="12.5546875" style="11" customWidth="1"/>
    <col min="3324" max="3324" width="1.5546875" style="11" customWidth="1"/>
    <col min="3325" max="3325" width="12.5546875" style="11" customWidth="1"/>
    <col min="3326" max="3326" width="11" style="11" bestFit="1" customWidth="1"/>
    <col min="3327" max="3328" width="13.6640625" style="11" customWidth="1"/>
    <col min="3329" max="3571" width="9.33203125" style="11"/>
    <col min="3572" max="3575" width="2.5546875" style="11" customWidth="1"/>
    <col min="3576" max="3576" width="40.5546875" style="11" customWidth="1"/>
    <col min="3577" max="3577" width="8.44140625" style="11" customWidth="1"/>
    <col min="3578" max="3578" width="1.5546875" style="11" customWidth="1"/>
    <col min="3579" max="3579" width="12.5546875" style="11" customWidth="1"/>
    <col min="3580" max="3580" width="1.5546875" style="11" customWidth="1"/>
    <col min="3581" max="3581" width="12.5546875" style="11" customWidth="1"/>
    <col min="3582" max="3582" width="11" style="11" bestFit="1" customWidth="1"/>
    <col min="3583" max="3584" width="13.6640625" style="11" customWidth="1"/>
    <col min="3585" max="3827" width="9.33203125" style="11"/>
    <col min="3828" max="3831" width="2.5546875" style="11" customWidth="1"/>
    <col min="3832" max="3832" width="40.5546875" style="11" customWidth="1"/>
    <col min="3833" max="3833" width="8.44140625" style="11" customWidth="1"/>
    <col min="3834" max="3834" width="1.5546875" style="11" customWidth="1"/>
    <col min="3835" max="3835" width="12.5546875" style="11" customWidth="1"/>
    <col min="3836" max="3836" width="1.5546875" style="11" customWidth="1"/>
    <col min="3837" max="3837" width="12.5546875" style="11" customWidth="1"/>
    <col min="3838" max="3838" width="11" style="11" bestFit="1" customWidth="1"/>
    <col min="3839" max="3840" width="13.6640625" style="11" customWidth="1"/>
    <col min="3841" max="4083" width="9.33203125" style="11"/>
    <col min="4084" max="4087" width="2.5546875" style="11" customWidth="1"/>
    <col min="4088" max="4088" width="40.5546875" style="11" customWidth="1"/>
    <col min="4089" max="4089" width="8.44140625" style="11" customWidth="1"/>
    <col min="4090" max="4090" width="1.5546875" style="11" customWidth="1"/>
    <col min="4091" max="4091" width="12.5546875" style="11" customWidth="1"/>
    <col min="4092" max="4092" width="1.5546875" style="11" customWidth="1"/>
    <col min="4093" max="4093" width="12.5546875" style="11" customWidth="1"/>
    <col min="4094" max="4094" width="11" style="11" bestFit="1" customWidth="1"/>
    <col min="4095" max="4096" width="13.6640625" style="11" customWidth="1"/>
    <col min="4097" max="4339" width="9.33203125" style="11"/>
    <col min="4340" max="4343" width="2.5546875" style="11" customWidth="1"/>
    <col min="4344" max="4344" width="40.5546875" style="11" customWidth="1"/>
    <col min="4345" max="4345" width="8.44140625" style="11" customWidth="1"/>
    <col min="4346" max="4346" width="1.5546875" style="11" customWidth="1"/>
    <col min="4347" max="4347" width="12.5546875" style="11" customWidth="1"/>
    <col min="4348" max="4348" width="1.5546875" style="11" customWidth="1"/>
    <col min="4349" max="4349" width="12.5546875" style="11" customWidth="1"/>
    <col min="4350" max="4350" width="11" style="11" bestFit="1" customWidth="1"/>
    <col min="4351" max="4352" width="13.6640625" style="11" customWidth="1"/>
    <col min="4353" max="4595" width="9.33203125" style="11"/>
    <col min="4596" max="4599" width="2.5546875" style="11" customWidth="1"/>
    <col min="4600" max="4600" width="40.5546875" style="11" customWidth="1"/>
    <col min="4601" max="4601" width="8.44140625" style="11" customWidth="1"/>
    <col min="4602" max="4602" width="1.5546875" style="11" customWidth="1"/>
    <col min="4603" max="4603" width="12.5546875" style="11" customWidth="1"/>
    <col min="4604" max="4604" width="1.5546875" style="11" customWidth="1"/>
    <col min="4605" max="4605" width="12.5546875" style="11" customWidth="1"/>
    <col min="4606" max="4606" width="11" style="11" bestFit="1" customWidth="1"/>
    <col min="4607" max="4608" width="13.6640625" style="11" customWidth="1"/>
    <col min="4609" max="4851" width="9.33203125" style="11"/>
    <col min="4852" max="4855" width="2.5546875" style="11" customWidth="1"/>
    <col min="4856" max="4856" width="40.5546875" style="11" customWidth="1"/>
    <col min="4857" max="4857" width="8.44140625" style="11" customWidth="1"/>
    <col min="4858" max="4858" width="1.5546875" style="11" customWidth="1"/>
    <col min="4859" max="4859" width="12.5546875" style="11" customWidth="1"/>
    <col min="4860" max="4860" width="1.5546875" style="11" customWidth="1"/>
    <col min="4861" max="4861" width="12.5546875" style="11" customWidth="1"/>
    <col min="4862" max="4862" width="11" style="11" bestFit="1" customWidth="1"/>
    <col min="4863" max="4864" width="13.6640625" style="11" customWidth="1"/>
    <col min="4865" max="5107" width="9.33203125" style="11"/>
    <col min="5108" max="5111" width="2.5546875" style="11" customWidth="1"/>
    <col min="5112" max="5112" width="40.5546875" style="11" customWidth="1"/>
    <col min="5113" max="5113" width="8.44140625" style="11" customWidth="1"/>
    <col min="5114" max="5114" width="1.5546875" style="11" customWidth="1"/>
    <col min="5115" max="5115" width="12.5546875" style="11" customWidth="1"/>
    <col min="5116" max="5116" width="1.5546875" style="11" customWidth="1"/>
    <col min="5117" max="5117" width="12.5546875" style="11" customWidth="1"/>
    <col min="5118" max="5118" width="11" style="11" bestFit="1" customWidth="1"/>
    <col min="5119" max="5120" width="13.6640625" style="11" customWidth="1"/>
    <col min="5121" max="5363" width="9.33203125" style="11"/>
    <col min="5364" max="5367" width="2.5546875" style="11" customWidth="1"/>
    <col min="5368" max="5368" width="40.5546875" style="11" customWidth="1"/>
    <col min="5369" max="5369" width="8.44140625" style="11" customWidth="1"/>
    <col min="5370" max="5370" width="1.5546875" style="11" customWidth="1"/>
    <col min="5371" max="5371" width="12.5546875" style="11" customWidth="1"/>
    <col min="5372" max="5372" width="1.5546875" style="11" customWidth="1"/>
    <col min="5373" max="5373" width="12.5546875" style="11" customWidth="1"/>
    <col min="5374" max="5374" width="11" style="11" bestFit="1" customWidth="1"/>
    <col min="5375" max="5376" width="13.6640625" style="11" customWidth="1"/>
    <col min="5377" max="5619" width="9.33203125" style="11"/>
    <col min="5620" max="5623" width="2.5546875" style="11" customWidth="1"/>
    <col min="5624" max="5624" width="40.5546875" style="11" customWidth="1"/>
    <col min="5625" max="5625" width="8.44140625" style="11" customWidth="1"/>
    <col min="5626" max="5626" width="1.5546875" style="11" customWidth="1"/>
    <col min="5627" max="5627" width="12.5546875" style="11" customWidth="1"/>
    <col min="5628" max="5628" width="1.5546875" style="11" customWidth="1"/>
    <col min="5629" max="5629" width="12.5546875" style="11" customWidth="1"/>
    <col min="5630" max="5630" width="11" style="11" bestFit="1" customWidth="1"/>
    <col min="5631" max="5632" width="13.6640625" style="11" customWidth="1"/>
    <col min="5633" max="5875" width="9.33203125" style="11"/>
    <col min="5876" max="5879" width="2.5546875" style="11" customWidth="1"/>
    <col min="5880" max="5880" width="40.5546875" style="11" customWidth="1"/>
    <col min="5881" max="5881" width="8.44140625" style="11" customWidth="1"/>
    <col min="5882" max="5882" width="1.5546875" style="11" customWidth="1"/>
    <col min="5883" max="5883" width="12.5546875" style="11" customWidth="1"/>
    <col min="5884" max="5884" width="1.5546875" style="11" customWidth="1"/>
    <col min="5885" max="5885" width="12.5546875" style="11" customWidth="1"/>
    <col min="5886" max="5886" width="11" style="11" bestFit="1" customWidth="1"/>
    <col min="5887" max="5888" width="13.6640625" style="11" customWidth="1"/>
    <col min="5889" max="6131" width="9.33203125" style="11"/>
    <col min="6132" max="6135" width="2.5546875" style="11" customWidth="1"/>
    <col min="6136" max="6136" width="40.5546875" style="11" customWidth="1"/>
    <col min="6137" max="6137" width="8.44140625" style="11" customWidth="1"/>
    <col min="6138" max="6138" width="1.5546875" style="11" customWidth="1"/>
    <col min="6139" max="6139" width="12.5546875" style="11" customWidth="1"/>
    <col min="6140" max="6140" width="1.5546875" style="11" customWidth="1"/>
    <col min="6141" max="6141" width="12.5546875" style="11" customWidth="1"/>
    <col min="6142" max="6142" width="11" style="11" bestFit="1" customWidth="1"/>
    <col min="6143" max="6144" width="13.6640625" style="11" customWidth="1"/>
    <col min="6145" max="6387" width="9.33203125" style="11"/>
    <col min="6388" max="6391" width="2.5546875" style="11" customWidth="1"/>
    <col min="6392" max="6392" width="40.5546875" style="11" customWidth="1"/>
    <col min="6393" max="6393" width="8.44140625" style="11" customWidth="1"/>
    <col min="6394" max="6394" width="1.5546875" style="11" customWidth="1"/>
    <col min="6395" max="6395" width="12.5546875" style="11" customWidth="1"/>
    <col min="6396" max="6396" width="1.5546875" style="11" customWidth="1"/>
    <col min="6397" max="6397" width="12.5546875" style="11" customWidth="1"/>
    <col min="6398" max="6398" width="11" style="11" bestFit="1" customWidth="1"/>
    <col min="6399" max="6400" width="13.6640625" style="11" customWidth="1"/>
    <col min="6401" max="6643" width="9.33203125" style="11"/>
    <col min="6644" max="6647" width="2.5546875" style="11" customWidth="1"/>
    <col min="6648" max="6648" width="40.5546875" style="11" customWidth="1"/>
    <col min="6649" max="6649" width="8.44140625" style="11" customWidth="1"/>
    <col min="6650" max="6650" width="1.5546875" style="11" customWidth="1"/>
    <col min="6651" max="6651" width="12.5546875" style="11" customWidth="1"/>
    <col min="6652" max="6652" width="1.5546875" style="11" customWidth="1"/>
    <col min="6653" max="6653" width="12.5546875" style="11" customWidth="1"/>
    <col min="6654" max="6654" width="11" style="11" bestFit="1" customWidth="1"/>
    <col min="6655" max="6656" width="13.6640625" style="11" customWidth="1"/>
    <col min="6657" max="6899" width="9.33203125" style="11"/>
    <col min="6900" max="6903" width="2.5546875" style="11" customWidth="1"/>
    <col min="6904" max="6904" width="40.5546875" style="11" customWidth="1"/>
    <col min="6905" max="6905" width="8.44140625" style="11" customWidth="1"/>
    <col min="6906" max="6906" width="1.5546875" style="11" customWidth="1"/>
    <col min="6907" max="6907" width="12.5546875" style="11" customWidth="1"/>
    <col min="6908" max="6908" width="1.5546875" style="11" customWidth="1"/>
    <col min="6909" max="6909" width="12.5546875" style="11" customWidth="1"/>
    <col min="6910" max="6910" width="11" style="11" bestFit="1" customWidth="1"/>
    <col min="6911" max="6912" width="13.6640625" style="11" customWidth="1"/>
    <col min="6913" max="7155" width="9.33203125" style="11"/>
    <col min="7156" max="7159" width="2.5546875" style="11" customWidth="1"/>
    <col min="7160" max="7160" width="40.5546875" style="11" customWidth="1"/>
    <col min="7161" max="7161" width="8.44140625" style="11" customWidth="1"/>
    <col min="7162" max="7162" width="1.5546875" style="11" customWidth="1"/>
    <col min="7163" max="7163" width="12.5546875" style="11" customWidth="1"/>
    <col min="7164" max="7164" width="1.5546875" style="11" customWidth="1"/>
    <col min="7165" max="7165" width="12.5546875" style="11" customWidth="1"/>
    <col min="7166" max="7166" width="11" style="11" bestFit="1" customWidth="1"/>
    <col min="7167" max="7168" width="13.6640625" style="11" customWidth="1"/>
    <col min="7169" max="7411" width="9.33203125" style="11"/>
    <col min="7412" max="7415" width="2.5546875" style="11" customWidth="1"/>
    <col min="7416" max="7416" width="40.5546875" style="11" customWidth="1"/>
    <col min="7417" max="7417" width="8.44140625" style="11" customWidth="1"/>
    <col min="7418" max="7418" width="1.5546875" style="11" customWidth="1"/>
    <col min="7419" max="7419" width="12.5546875" style="11" customWidth="1"/>
    <col min="7420" max="7420" width="1.5546875" style="11" customWidth="1"/>
    <col min="7421" max="7421" width="12.5546875" style="11" customWidth="1"/>
    <col min="7422" max="7422" width="11" style="11" bestFit="1" customWidth="1"/>
    <col min="7423" max="7424" width="13.6640625" style="11" customWidth="1"/>
    <col min="7425" max="7667" width="9.33203125" style="11"/>
    <col min="7668" max="7671" width="2.5546875" style="11" customWidth="1"/>
    <col min="7672" max="7672" width="40.5546875" style="11" customWidth="1"/>
    <col min="7673" max="7673" width="8.44140625" style="11" customWidth="1"/>
    <col min="7674" max="7674" width="1.5546875" style="11" customWidth="1"/>
    <col min="7675" max="7675" width="12.5546875" style="11" customWidth="1"/>
    <col min="7676" max="7676" width="1.5546875" style="11" customWidth="1"/>
    <col min="7677" max="7677" width="12.5546875" style="11" customWidth="1"/>
    <col min="7678" max="7678" width="11" style="11" bestFit="1" customWidth="1"/>
    <col min="7679" max="7680" width="13.6640625" style="11" customWidth="1"/>
    <col min="7681" max="7923" width="9.33203125" style="11"/>
    <col min="7924" max="7927" width="2.5546875" style="11" customWidth="1"/>
    <col min="7928" max="7928" width="40.5546875" style="11" customWidth="1"/>
    <col min="7929" max="7929" width="8.44140625" style="11" customWidth="1"/>
    <col min="7930" max="7930" width="1.5546875" style="11" customWidth="1"/>
    <col min="7931" max="7931" width="12.5546875" style="11" customWidth="1"/>
    <col min="7932" max="7932" width="1.5546875" style="11" customWidth="1"/>
    <col min="7933" max="7933" width="12.5546875" style="11" customWidth="1"/>
    <col min="7934" max="7934" width="11" style="11" bestFit="1" customWidth="1"/>
    <col min="7935" max="7936" width="13.6640625" style="11" customWidth="1"/>
    <col min="7937" max="8179" width="9.33203125" style="11"/>
    <col min="8180" max="8183" width="2.5546875" style="11" customWidth="1"/>
    <col min="8184" max="8184" width="40.5546875" style="11" customWidth="1"/>
    <col min="8185" max="8185" width="8.44140625" style="11" customWidth="1"/>
    <col min="8186" max="8186" width="1.5546875" style="11" customWidth="1"/>
    <col min="8187" max="8187" width="12.5546875" style="11" customWidth="1"/>
    <col min="8188" max="8188" width="1.5546875" style="11" customWidth="1"/>
    <col min="8189" max="8189" width="12.5546875" style="11" customWidth="1"/>
    <col min="8190" max="8190" width="11" style="11" bestFit="1" customWidth="1"/>
    <col min="8191" max="8192" width="13.6640625" style="11" customWidth="1"/>
    <col min="8193" max="8435" width="9.33203125" style="11"/>
    <col min="8436" max="8439" width="2.5546875" style="11" customWidth="1"/>
    <col min="8440" max="8440" width="40.5546875" style="11" customWidth="1"/>
    <col min="8441" max="8441" width="8.44140625" style="11" customWidth="1"/>
    <col min="8442" max="8442" width="1.5546875" style="11" customWidth="1"/>
    <col min="8443" max="8443" width="12.5546875" style="11" customWidth="1"/>
    <col min="8444" max="8444" width="1.5546875" style="11" customWidth="1"/>
    <col min="8445" max="8445" width="12.5546875" style="11" customWidth="1"/>
    <col min="8446" max="8446" width="11" style="11" bestFit="1" customWidth="1"/>
    <col min="8447" max="8448" width="13.6640625" style="11" customWidth="1"/>
    <col min="8449" max="8691" width="9.33203125" style="11"/>
    <col min="8692" max="8695" width="2.5546875" style="11" customWidth="1"/>
    <col min="8696" max="8696" width="40.5546875" style="11" customWidth="1"/>
    <col min="8697" max="8697" width="8.44140625" style="11" customWidth="1"/>
    <col min="8698" max="8698" width="1.5546875" style="11" customWidth="1"/>
    <col min="8699" max="8699" width="12.5546875" style="11" customWidth="1"/>
    <col min="8700" max="8700" width="1.5546875" style="11" customWidth="1"/>
    <col min="8701" max="8701" width="12.5546875" style="11" customWidth="1"/>
    <col min="8702" max="8702" width="11" style="11" bestFit="1" customWidth="1"/>
    <col min="8703" max="8704" width="13.6640625" style="11" customWidth="1"/>
    <col min="8705" max="8947" width="9.33203125" style="11"/>
    <col min="8948" max="8951" width="2.5546875" style="11" customWidth="1"/>
    <col min="8952" max="8952" width="40.5546875" style="11" customWidth="1"/>
    <col min="8953" max="8953" width="8.44140625" style="11" customWidth="1"/>
    <col min="8954" max="8954" width="1.5546875" style="11" customWidth="1"/>
    <col min="8955" max="8955" width="12.5546875" style="11" customWidth="1"/>
    <col min="8956" max="8956" width="1.5546875" style="11" customWidth="1"/>
    <col min="8957" max="8957" width="12.5546875" style="11" customWidth="1"/>
    <col min="8958" max="8958" width="11" style="11" bestFit="1" customWidth="1"/>
    <col min="8959" max="8960" width="13.6640625" style="11" customWidth="1"/>
    <col min="8961" max="9203" width="9.33203125" style="11"/>
    <col min="9204" max="9207" width="2.5546875" style="11" customWidth="1"/>
    <col min="9208" max="9208" width="40.5546875" style="11" customWidth="1"/>
    <col min="9209" max="9209" width="8.44140625" style="11" customWidth="1"/>
    <col min="9210" max="9210" width="1.5546875" style="11" customWidth="1"/>
    <col min="9211" max="9211" width="12.5546875" style="11" customWidth="1"/>
    <col min="9212" max="9212" width="1.5546875" style="11" customWidth="1"/>
    <col min="9213" max="9213" width="12.5546875" style="11" customWidth="1"/>
    <col min="9214" max="9214" width="11" style="11" bestFit="1" customWidth="1"/>
    <col min="9215" max="9216" width="13.6640625" style="11" customWidth="1"/>
    <col min="9217" max="9459" width="9.33203125" style="11"/>
    <col min="9460" max="9463" width="2.5546875" style="11" customWidth="1"/>
    <col min="9464" max="9464" width="40.5546875" style="11" customWidth="1"/>
    <col min="9465" max="9465" width="8.44140625" style="11" customWidth="1"/>
    <col min="9466" max="9466" width="1.5546875" style="11" customWidth="1"/>
    <col min="9467" max="9467" width="12.5546875" style="11" customWidth="1"/>
    <col min="9468" max="9468" width="1.5546875" style="11" customWidth="1"/>
    <col min="9469" max="9469" width="12.5546875" style="11" customWidth="1"/>
    <col min="9470" max="9470" width="11" style="11" bestFit="1" customWidth="1"/>
    <col min="9471" max="9472" width="13.6640625" style="11" customWidth="1"/>
    <col min="9473" max="9715" width="9.33203125" style="11"/>
    <col min="9716" max="9719" width="2.5546875" style="11" customWidth="1"/>
    <col min="9720" max="9720" width="40.5546875" style="11" customWidth="1"/>
    <col min="9721" max="9721" width="8.44140625" style="11" customWidth="1"/>
    <col min="9722" max="9722" width="1.5546875" style="11" customWidth="1"/>
    <col min="9723" max="9723" width="12.5546875" style="11" customWidth="1"/>
    <col min="9724" max="9724" width="1.5546875" style="11" customWidth="1"/>
    <col min="9725" max="9725" width="12.5546875" style="11" customWidth="1"/>
    <col min="9726" max="9726" width="11" style="11" bestFit="1" customWidth="1"/>
    <col min="9727" max="9728" width="13.6640625" style="11" customWidth="1"/>
    <col min="9729" max="9971" width="9.33203125" style="11"/>
    <col min="9972" max="9975" width="2.5546875" style="11" customWidth="1"/>
    <col min="9976" max="9976" width="40.5546875" style="11" customWidth="1"/>
    <col min="9977" max="9977" width="8.44140625" style="11" customWidth="1"/>
    <col min="9978" max="9978" width="1.5546875" style="11" customWidth="1"/>
    <col min="9979" max="9979" width="12.5546875" style="11" customWidth="1"/>
    <col min="9980" max="9980" width="1.5546875" style="11" customWidth="1"/>
    <col min="9981" max="9981" width="12.5546875" style="11" customWidth="1"/>
    <col min="9982" max="9982" width="11" style="11" bestFit="1" customWidth="1"/>
    <col min="9983" max="9984" width="13.6640625" style="11" customWidth="1"/>
    <col min="9985" max="10227" width="9.33203125" style="11"/>
    <col min="10228" max="10231" width="2.5546875" style="11" customWidth="1"/>
    <col min="10232" max="10232" width="40.5546875" style="11" customWidth="1"/>
    <col min="10233" max="10233" width="8.44140625" style="11" customWidth="1"/>
    <col min="10234" max="10234" width="1.5546875" style="11" customWidth="1"/>
    <col min="10235" max="10235" width="12.5546875" style="11" customWidth="1"/>
    <col min="10236" max="10236" width="1.5546875" style="11" customWidth="1"/>
    <col min="10237" max="10237" width="12.5546875" style="11" customWidth="1"/>
    <col min="10238" max="10238" width="11" style="11" bestFit="1" customWidth="1"/>
    <col min="10239" max="10240" width="13.6640625" style="11" customWidth="1"/>
    <col min="10241" max="10483" width="9.33203125" style="11"/>
    <col min="10484" max="10487" width="2.5546875" style="11" customWidth="1"/>
    <col min="10488" max="10488" width="40.5546875" style="11" customWidth="1"/>
    <col min="10489" max="10489" width="8.44140625" style="11" customWidth="1"/>
    <col min="10490" max="10490" width="1.5546875" style="11" customWidth="1"/>
    <col min="10491" max="10491" width="12.5546875" style="11" customWidth="1"/>
    <col min="10492" max="10492" width="1.5546875" style="11" customWidth="1"/>
    <col min="10493" max="10493" width="12.5546875" style="11" customWidth="1"/>
    <col min="10494" max="10494" width="11" style="11" bestFit="1" customWidth="1"/>
    <col min="10495" max="10496" width="13.6640625" style="11" customWidth="1"/>
    <col min="10497" max="10739" width="9.33203125" style="11"/>
    <col min="10740" max="10743" width="2.5546875" style="11" customWidth="1"/>
    <col min="10744" max="10744" width="40.5546875" style="11" customWidth="1"/>
    <col min="10745" max="10745" width="8.44140625" style="11" customWidth="1"/>
    <col min="10746" max="10746" width="1.5546875" style="11" customWidth="1"/>
    <col min="10747" max="10747" width="12.5546875" style="11" customWidth="1"/>
    <col min="10748" max="10748" width="1.5546875" style="11" customWidth="1"/>
    <col min="10749" max="10749" width="12.5546875" style="11" customWidth="1"/>
    <col min="10750" max="10750" width="11" style="11" bestFit="1" customWidth="1"/>
    <col min="10751" max="10752" width="13.6640625" style="11" customWidth="1"/>
    <col min="10753" max="10995" width="9.33203125" style="11"/>
    <col min="10996" max="10999" width="2.5546875" style="11" customWidth="1"/>
    <col min="11000" max="11000" width="40.5546875" style="11" customWidth="1"/>
    <col min="11001" max="11001" width="8.44140625" style="11" customWidth="1"/>
    <col min="11002" max="11002" width="1.5546875" style="11" customWidth="1"/>
    <col min="11003" max="11003" width="12.5546875" style="11" customWidth="1"/>
    <col min="11004" max="11004" width="1.5546875" style="11" customWidth="1"/>
    <col min="11005" max="11005" width="12.5546875" style="11" customWidth="1"/>
    <col min="11006" max="11006" width="11" style="11" bestFit="1" customWidth="1"/>
    <col min="11007" max="11008" width="13.6640625" style="11" customWidth="1"/>
    <col min="11009" max="11251" width="9.33203125" style="11"/>
    <col min="11252" max="11255" width="2.5546875" style="11" customWidth="1"/>
    <col min="11256" max="11256" width="40.5546875" style="11" customWidth="1"/>
    <col min="11257" max="11257" width="8.44140625" style="11" customWidth="1"/>
    <col min="11258" max="11258" width="1.5546875" style="11" customWidth="1"/>
    <col min="11259" max="11259" width="12.5546875" style="11" customWidth="1"/>
    <col min="11260" max="11260" width="1.5546875" style="11" customWidth="1"/>
    <col min="11261" max="11261" width="12.5546875" style="11" customWidth="1"/>
    <col min="11262" max="11262" width="11" style="11" bestFit="1" customWidth="1"/>
    <col min="11263" max="11264" width="13.6640625" style="11" customWidth="1"/>
    <col min="11265" max="11507" width="9.33203125" style="11"/>
    <col min="11508" max="11511" width="2.5546875" style="11" customWidth="1"/>
    <col min="11512" max="11512" width="40.5546875" style="11" customWidth="1"/>
    <col min="11513" max="11513" width="8.44140625" style="11" customWidth="1"/>
    <col min="11514" max="11514" width="1.5546875" style="11" customWidth="1"/>
    <col min="11515" max="11515" width="12.5546875" style="11" customWidth="1"/>
    <col min="11516" max="11516" width="1.5546875" style="11" customWidth="1"/>
    <col min="11517" max="11517" width="12.5546875" style="11" customWidth="1"/>
    <col min="11518" max="11518" width="11" style="11" bestFit="1" customWidth="1"/>
    <col min="11519" max="11520" width="13.6640625" style="11" customWidth="1"/>
    <col min="11521" max="11763" width="9.33203125" style="11"/>
    <col min="11764" max="11767" width="2.5546875" style="11" customWidth="1"/>
    <col min="11768" max="11768" width="40.5546875" style="11" customWidth="1"/>
    <col min="11769" max="11769" width="8.44140625" style="11" customWidth="1"/>
    <col min="11770" max="11770" width="1.5546875" style="11" customWidth="1"/>
    <col min="11771" max="11771" width="12.5546875" style="11" customWidth="1"/>
    <col min="11772" max="11772" width="1.5546875" style="11" customWidth="1"/>
    <col min="11773" max="11773" width="12.5546875" style="11" customWidth="1"/>
    <col min="11774" max="11774" width="11" style="11" bestFit="1" customWidth="1"/>
    <col min="11775" max="11776" width="13.6640625" style="11" customWidth="1"/>
    <col min="11777" max="12019" width="9.33203125" style="11"/>
    <col min="12020" max="12023" width="2.5546875" style="11" customWidth="1"/>
    <col min="12024" max="12024" width="40.5546875" style="11" customWidth="1"/>
    <col min="12025" max="12025" width="8.44140625" style="11" customWidth="1"/>
    <col min="12026" max="12026" width="1.5546875" style="11" customWidth="1"/>
    <col min="12027" max="12027" width="12.5546875" style="11" customWidth="1"/>
    <col min="12028" max="12028" width="1.5546875" style="11" customWidth="1"/>
    <col min="12029" max="12029" width="12.5546875" style="11" customWidth="1"/>
    <col min="12030" max="12030" width="11" style="11" bestFit="1" customWidth="1"/>
    <col min="12031" max="12032" width="13.6640625" style="11" customWidth="1"/>
    <col min="12033" max="12275" width="9.33203125" style="11"/>
    <col min="12276" max="12279" width="2.5546875" style="11" customWidth="1"/>
    <col min="12280" max="12280" width="40.5546875" style="11" customWidth="1"/>
    <col min="12281" max="12281" width="8.44140625" style="11" customWidth="1"/>
    <col min="12282" max="12282" width="1.5546875" style="11" customWidth="1"/>
    <col min="12283" max="12283" width="12.5546875" style="11" customWidth="1"/>
    <col min="12284" max="12284" width="1.5546875" style="11" customWidth="1"/>
    <col min="12285" max="12285" width="12.5546875" style="11" customWidth="1"/>
    <col min="12286" max="12286" width="11" style="11" bestFit="1" customWidth="1"/>
    <col min="12287" max="12288" width="13.6640625" style="11" customWidth="1"/>
    <col min="12289" max="12531" width="9.33203125" style="11"/>
    <col min="12532" max="12535" width="2.5546875" style="11" customWidth="1"/>
    <col min="12536" max="12536" width="40.5546875" style="11" customWidth="1"/>
    <col min="12537" max="12537" width="8.44140625" style="11" customWidth="1"/>
    <col min="12538" max="12538" width="1.5546875" style="11" customWidth="1"/>
    <col min="12539" max="12539" width="12.5546875" style="11" customWidth="1"/>
    <col min="12540" max="12540" width="1.5546875" style="11" customWidth="1"/>
    <col min="12541" max="12541" width="12.5546875" style="11" customWidth="1"/>
    <col min="12542" max="12542" width="11" style="11" bestFit="1" customWidth="1"/>
    <col min="12543" max="12544" width="13.6640625" style="11" customWidth="1"/>
    <col min="12545" max="12787" width="9.33203125" style="11"/>
    <col min="12788" max="12791" width="2.5546875" style="11" customWidth="1"/>
    <col min="12792" max="12792" width="40.5546875" style="11" customWidth="1"/>
    <col min="12793" max="12793" width="8.44140625" style="11" customWidth="1"/>
    <col min="12794" max="12794" width="1.5546875" style="11" customWidth="1"/>
    <col min="12795" max="12795" width="12.5546875" style="11" customWidth="1"/>
    <col min="12796" max="12796" width="1.5546875" style="11" customWidth="1"/>
    <col min="12797" max="12797" width="12.5546875" style="11" customWidth="1"/>
    <col min="12798" max="12798" width="11" style="11" bestFit="1" customWidth="1"/>
    <col min="12799" max="12800" width="13.6640625" style="11" customWidth="1"/>
    <col min="12801" max="13043" width="9.33203125" style="11"/>
    <col min="13044" max="13047" width="2.5546875" style="11" customWidth="1"/>
    <col min="13048" max="13048" width="40.5546875" style="11" customWidth="1"/>
    <col min="13049" max="13049" width="8.44140625" style="11" customWidth="1"/>
    <col min="13050" max="13050" width="1.5546875" style="11" customWidth="1"/>
    <col min="13051" max="13051" width="12.5546875" style="11" customWidth="1"/>
    <col min="13052" max="13052" width="1.5546875" style="11" customWidth="1"/>
    <col min="13053" max="13053" width="12.5546875" style="11" customWidth="1"/>
    <col min="13054" max="13054" width="11" style="11" bestFit="1" customWidth="1"/>
    <col min="13055" max="13056" width="13.6640625" style="11" customWidth="1"/>
    <col min="13057" max="13299" width="9.33203125" style="11"/>
    <col min="13300" max="13303" width="2.5546875" style="11" customWidth="1"/>
    <col min="13304" max="13304" width="40.5546875" style="11" customWidth="1"/>
    <col min="13305" max="13305" width="8.44140625" style="11" customWidth="1"/>
    <col min="13306" max="13306" width="1.5546875" style="11" customWidth="1"/>
    <col min="13307" max="13307" width="12.5546875" style="11" customWidth="1"/>
    <col min="13308" max="13308" width="1.5546875" style="11" customWidth="1"/>
    <col min="13309" max="13309" width="12.5546875" style="11" customWidth="1"/>
    <col min="13310" max="13310" width="11" style="11" bestFit="1" customWidth="1"/>
    <col min="13311" max="13312" width="13.6640625" style="11" customWidth="1"/>
    <col min="13313" max="13555" width="9.33203125" style="11"/>
    <col min="13556" max="13559" width="2.5546875" style="11" customWidth="1"/>
    <col min="13560" max="13560" width="40.5546875" style="11" customWidth="1"/>
    <col min="13561" max="13561" width="8.44140625" style="11" customWidth="1"/>
    <col min="13562" max="13562" width="1.5546875" style="11" customWidth="1"/>
    <col min="13563" max="13563" width="12.5546875" style="11" customWidth="1"/>
    <col min="13564" max="13564" width="1.5546875" style="11" customWidth="1"/>
    <col min="13565" max="13565" width="12.5546875" style="11" customWidth="1"/>
    <col min="13566" max="13566" width="11" style="11" bestFit="1" customWidth="1"/>
    <col min="13567" max="13568" width="13.6640625" style="11" customWidth="1"/>
    <col min="13569" max="13811" width="9.33203125" style="11"/>
    <col min="13812" max="13815" width="2.5546875" style="11" customWidth="1"/>
    <col min="13816" max="13816" width="40.5546875" style="11" customWidth="1"/>
    <col min="13817" max="13817" width="8.44140625" style="11" customWidth="1"/>
    <col min="13818" max="13818" width="1.5546875" style="11" customWidth="1"/>
    <col min="13819" max="13819" width="12.5546875" style="11" customWidth="1"/>
    <col min="13820" max="13820" width="1.5546875" style="11" customWidth="1"/>
    <col min="13821" max="13821" width="12.5546875" style="11" customWidth="1"/>
    <col min="13822" max="13822" width="11" style="11" bestFit="1" customWidth="1"/>
    <col min="13823" max="13824" width="13.6640625" style="11" customWidth="1"/>
    <col min="13825" max="14067" width="9.33203125" style="11"/>
    <col min="14068" max="14071" width="2.5546875" style="11" customWidth="1"/>
    <col min="14072" max="14072" width="40.5546875" style="11" customWidth="1"/>
    <col min="14073" max="14073" width="8.44140625" style="11" customWidth="1"/>
    <col min="14074" max="14074" width="1.5546875" style="11" customWidth="1"/>
    <col min="14075" max="14075" width="12.5546875" style="11" customWidth="1"/>
    <col min="14076" max="14076" width="1.5546875" style="11" customWidth="1"/>
    <col min="14077" max="14077" width="12.5546875" style="11" customWidth="1"/>
    <col min="14078" max="14078" width="11" style="11" bestFit="1" customWidth="1"/>
    <col min="14079" max="14080" width="13.6640625" style="11" customWidth="1"/>
    <col min="14081" max="14323" width="9.33203125" style="11"/>
    <col min="14324" max="14327" width="2.5546875" style="11" customWidth="1"/>
    <col min="14328" max="14328" width="40.5546875" style="11" customWidth="1"/>
    <col min="14329" max="14329" width="8.44140625" style="11" customWidth="1"/>
    <col min="14330" max="14330" width="1.5546875" style="11" customWidth="1"/>
    <col min="14331" max="14331" width="12.5546875" style="11" customWidth="1"/>
    <col min="14332" max="14332" width="1.5546875" style="11" customWidth="1"/>
    <col min="14333" max="14333" width="12.5546875" style="11" customWidth="1"/>
    <col min="14334" max="14334" width="11" style="11" bestFit="1" customWidth="1"/>
    <col min="14335" max="14336" width="13.6640625" style="11" customWidth="1"/>
    <col min="14337" max="14579" width="9.33203125" style="11"/>
    <col min="14580" max="14583" width="2.5546875" style="11" customWidth="1"/>
    <col min="14584" max="14584" width="40.5546875" style="11" customWidth="1"/>
    <col min="14585" max="14585" width="8.44140625" style="11" customWidth="1"/>
    <col min="14586" max="14586" width="1.5546875" style="11" customWidth="1"/>
    <col min="14587" max="14587" width="12.5546875" style="11" customWidth="1"/>
    <col min="14588" max="14588" width="1.5546875" style="11" customWidth="1"/>
    <col min="14589" max="14589" width="12.5546875" style="11" customWidth="1"/>
    <col min="14590" max="14590" width="11" style="11" bestFit="1" customWidth="1"/>
    <col min="14591" max="14592" width="13.6640625" style="11" customWidth="1"/>
    <col min="14593" max="14835" width="9.33203125" style="11"/>
    <col min="14836" max="14839" width="2.5546875" style="11" customWidth="1"/>
    <col min="14840" max="14840" width="40.5546875" style="11" customWidth="1"/>
    <col min="14841" max="14841" width="8.44140625" style="11" customWidth="1"/>
    <col min="14842" max="14842" width="1.5546875" style="11" customWidth="1"/>
    <col min="14843" max="14843" width="12.5546875" style="11" customWidth="1"/>
    <col min="14844" max="14844" width="1.5546875" style="11" customWidth="1"/>
    <col min="14845" max="14845" width="12.5546875" style="11" customWidth="1"/>
    <col min="14846" max="14846" width="11" style="11" bestFit="1" customWidth="1"/>
    <col min="14847" max="14848" width="13.6640625" style="11" customWidth="1"/>
    <col min="14849" max="15091" width="9.33203125" style="11"/>
    <col min="15092" max="15095" width="2.5546875" style="11" customWidth="1"/>
    <col min="15096" max="15096" width="40.5546875" style="11" customWidth="1"/>
    <col min="15097" max="15097" width="8.44140625" style="11" customWidth="1"/>
    <col min="15098" max="15098" width="1.5546875" style="11" customWidth="1"/>
    <col min="15099" max="15099" width="12.5546875" style="11" customWidth="1"/>
    <col min="15100" max="15100" width="1.5546875" style="11" customWidth="1"/>
    <col min="15101" max="15101" width="12.5546875" style="11" customWidth="1"/>
    <col min="15102" max="15102" width="11" style="11" bestFit="1" customWidth="1"/>
    <col min="15103" max="15104" width="13.6640625" style="11" customWidth="1"/>
    <col min="15105" max="15347" width="9.33203125" style="11"/>
    <col min="15348" max="15351" width="2.5546875" style="11" customWidth="1"/>
    <col min="15352" max="15352" width="40.5546875" style="11" customWidth="1"/>
    <col min="15353" max="15353" width="8.44140625" style="11" customWidth="1"/>
    <col min="15354" max="15354" width="1.5546875" style="11" customWidth="1"/>
    <col min="15355" max="15355" width="12.5546875" style="11" customWidth="1"/>
    <col min="15356" max="15356" width="1.5546875" style="11" customWidth="1"/>
    <col min="15357" max="15357" width="12.5546875" style="11" customWidth="1"/>
    <col min="15358" max="15358" width="11" style="11" bestFit="1" customWidth="1"/>
    <col min="15359" max="15360" width="13.6640625" style="11" customWidth="1"/>
    <col min="15361" max="15603" width="9.33203125" style="11"/>
    <col min="15604" max="15607" width="2.5546875" style="11" customWidth="1"/>
    <col min="15608" max="15608" width="40.5546875" style="11" customWidth="1"/>
    <col min="15609" max="15609" width="8.44140625" style="11" customWidth="1"/>
    <col min="15610" max="15610" width="1.5546875" style="11" customWidth="1"/>
    <col min="15611" max="15611" width="12.5546875" style="11" customWidth="1"/>
    <col min="15612" max="15612" width="1.5546875" style="11" customWidth="1"/>
    <col min="15613" max="15613" width="12.5546875" style="11" customWidth="1"/>
    <col min="15614" max="15614" width="11" style="11" bestFit="1" customWidth="1"/>
    <col min="15615" max="15616" width="13.6640625" style="11" customWidth="1"/>
    <col min="15617" max="15859" width="9.33203125" style="11"/>
    <col min="15860" max="15863" width="2.5546875" style="11" customWidth="1"/>
    <col min="15864" max="15864" width="40.5546875" style="11" customWidth="1"/>
    <col min="15865" max="15865" width="8.44140625" style="11" customWidth="1"/>
    <col min="15866" max="15866" width="1.5546875" style="11" customWidth="1"/>
    <col min="15867" max="15867" width="12.5546875" style="11" customWidth="1"/>
    <col min="15868" max="15868" width="1.5546875" style="11" customWidth="1"/>
    <col min="15869" max="15869" width="12.5546875" style="11" customWidth="1"/>
    <col min="15870" max="15870" width="11" style="11" bestFit="1" customWidth="1"/>
    <col min="15871" max="15872" width="13.6640625" style="11" customWidth="1"/>
    <col min="15873" max="16115" width="9.33203125" style="11"/>
    <col min="16116" max="16119" width="2.5546875" style="11" customWidth="1"/>
    <col min="16120" max="16120" width="40.5546875" style="11" customWidth="1"/>
    <col min="16121" max="16121" width="8.44140625" style="11" customWidth="1"/>
    <col min="16122" max="16122" width="1.5546875" style="11" customWidth="1"/>
    <col min="16123" max="16123" width="12.5546875" style="11" customWidth="1"/>
    <col min="16124" max="16124" width="1.5546875" style="11" customWidth="1"/>
    <col min="16125" max="16125" width="12.5546875" style="11" customWidth="1"/>
    <col min="16126" max="16126" width="11" style="11" bestFit="1" customWidth="1"/>
    <col min="16127" max="16128" width="13.6640625" style="11" customWidth="1"/>
    <col min="16129" max="16377" width="9.33203125" style="11"/>
    <col min="16378" max="16381" width="9.33203125" style="11" customWidth="1"/>
    <col min="16382" max="16384" width="9.33203125" style="11"/>
  </cols>
  <sheetData>
    <row r="1" spans="1:11" s="1" customFormat="1" ht="16.5" customHeight="1">
      <c r="A1" s="1" t="s">
        <v>118</v>
      </c>
      <c r="C1" s="2"/>
      <c r="D1" s="2"/>
      <c r="E1" s="3"/>
      <c r="G1" s="4"/>
      <c r="K1" s="4"/>
    </row>
    <row r="2" spans="1:11" s="1" customFormat="1" ht="16.5" customHeight="1">
      <c r="A2" s="1" t="s">
        <v>0</v>
      </c>
      <c r="C2" s="2"/>
      <c r="D2" s="2"/>
      <c r="E2" s="3"/>
      <c r="G2" s="4"/>
      <c r="K2" s="4"/>
    </row>
    <row r="3" spans="1:11" s="1" customFormat="1" ht="16.5" customHeight="1">
      <c r="A3" s="5" t="s">
        <v>133</v>
      </c>
      <c r="B3" s="5"/>
      <c r="C3" s="6"/>
      <c r="D3" s="6"/>
      <c r="E3" s="7"/>
      <c r="F3" s="5"/>
      <c r="G3" s="8"/>
      <c r="H3" s="5"/>
      <c r="I3" s="5"/>
      <c r="J3" s="5"/>
      <c r="K3" s="8"/>
    </row>
    <row r="4" spans="1:11" s="1" customFormat="1" ht="16.5" customHeight="1">
      <c r="C4" s="2"/>
      <c r="D4" s="2"/>
      <c r="E4" s="3"/>
      <c r="G4" s="9"/>
      <c r="K4" s="9"/>
    </row>
    <row r="5" spans="1:11" s="1" customFormat="1" ht="16.5" customHeight="1">
      <c r="C5" s="2"/>
      <c r="D5" s="2"/>
      <c r="E5" s="3"/>
      <c r="G5" s="9"/>
      <c r="K5" s="9"/>
    </row>
    <row r="6" spans="1:11" s="1" customFormat="1" ht="16.5" customHeight="1">
      <c r="C6" s="2"/>
      <c r="D6" s="2"/>
      <c r="E6" s="3"/>
      <c r="G6" s="137" t="s">
        <v>134</v>
      </c>
      <c r="I6" s="165" t="s">
        <v>135</v>
      </c>
      <c r="J6" s="166"/>
      <c r="K6" s="166"/>
    </row>
    <row r="7" spans="1:11" s="1" customFormat="1" ht="16.5" customHeight="1">
      <c r="C7" s="2"/>
      <c r="D7" s="2"/>
      <c r="E7" s="3"/>
      <c r="G7" s="138" t="s">
        <v>178</v>
      </c>
      <c r="I7" s="163" t="s">
        <v>178</v>
      </c>
      <c r="J7" s="163"/>
      <c r="K7" s="163"/>
    </row>
    <row r="8" spans="1:11" ht="16.5" customHeight="1">
      <c r="A8" s="10"/>
      <c r="C8" s="12"/>
      <c r="D8" s="12"/>
      <c r="G8" s="134" t="s">
        <v>132</v>
      </c>
      <c r="I8" s="134" t="s">
        <v>132</v>
      </c>
      <c r="K8" s="4" t="s">
        <v>111</v>
      </c>
    </row>
    <row r="9" spans="1:11" ht="16.5" customHeight="1">
      <c r="A9" s="10"/>
      <c r="C9" s="12"/>
      <c r="D9" s="12"/>
      <c r="E9" s="7" t="s">
        <v>3</v>
      </c>
      <c r="F9" s="15"/>
      <c r="G9" s="8" t="s">
        <v>4</v>
      </c>
      <c r="H9" s="15"/>
      <c r="I9" s="8" t="s">
        <v>4</v>
      </c>
      <c r="J9" s="15"/>
      <c r="K9" s="8" t="s">
        <v>4</v>
      </c>
    </row>
    <row r="10" spans="1:11" ht="16.5" customHeight="1">
      <c r="A10" s="1" t="s">
        <v>1</v>
      </c>
      <c r="C10" s="12"/>
      <c r="D10" s="12"/>
      <c r="E10" s="16"/>
      <c r="F10" s="10"/>
      <c r="G10" s="32"/>
      <c r="H10" s="10"/>
      <c r="I10" s="32"/>
      <c r="J10" s="10"/>
      <c r="K10" s="17"/>
    </row>
    <row r="11" spans="1:11" ht="16.5" customHeight="1">
      <c r="A11" s="1"/>
      <c r="C11" s="12"/>
      <c r="D11" s="12"/>
      <c r="E11" s="16"/>
      <c r="F11" s="10"/>
      <c r="G11" s="32"/>
      <c r="H11" s="10"/>
      <c r="I11" s="32"/>
      <c r="J11" s="10"/>
      <c r="K11" s="17"/>
    </row>
    <row r="12" spans="1:11" ht="16.5" customHeight="1">
      <c r="A12" s="1" t="s">
        <v>2</v>
      </c>
      <c r="C12" s="12"/>
      <c r="D12" s="12"/>
      <c r="G12" s="33"/>
      <c r="I12" s="33"/>
    </row>
    <row r="13" spans="1:11" ht="16.5" customHeight="1">
      <c r="A13" s="1"/>
      <c r="C13" s="12"/>
      <c r="D13" s="12"/>
      <c r="G13" s="33"/>
      <c r="I13" s="33"/>
    </row>
    <row r="14" spans="1:11" ht="16.5" customHeight="1">
      <c r="A14" s="11" t="s">
        <v>5</v>
      </c>
      <c r="C14" s="12"/>
      <c r="D14" s="12"/>
      <c r="E14" s="13" t="s">
        <v>154</v>
      </c>
      <c r="G14" s="34">
        <v>23755615</v>
      </c>
      <c r="I14" s="34">
        <v>23532639</v>
      </c>
      <c r="K14" s="18">
        <v>214672252</v>
      </c>
    </row>
    <row r="15" spans="1:11" ht="16.5" customHeight="1">
      <c r="A15" s="11" t="s">
        <v>6</v>
      </c>
      <c r="C15" s="12"/>
      <c r="D15" s="19"/>
      <c r="E15" s="13">
        <v>11</v>
      </c>
      <c r="G15" s="34">
        <v>68577472.510000005</v>
      </c>
      <c r="I15" s="34">
        <v>67482854</v>
      </c>
      <c r="K15" s="18">
        <v>219498472</v>
      </c>
    </row>
    <row r="16" spans="1:11" ht="16.5" customHeight="1">
      <c r="A16" s="20" t="s">
        <v>68</v>
      </c>
      <c r="B16" s="20"/>
      <c r="C16" s="12"/>
      <c r="D16" s="19"/>
      <c r="E16" s="13">
        <v>11</v>
      </c>
      <c r="G16" s="34">
        <v>422754029</v>
      </c>
      <c r="I16" s="34">
        <v>422754029</v>
      </c>
      <c r="K16" s="18">
        <v>348599712</v>
      </c>
    </row>
    <row r="17" spans="1:11" ht="16.5" customHeight="1">
      <c r="A17" s="20" t="s">
        <v>7</v>
      </c>
      <c r="C17" s="12"/>
      <c r="D17" s="19"/>
      <c r="E17" s="13">
        <v>13</v>
      </c>
      <c r="G17" s="34">
        <v>38755298</v>
      </c>
      <c r="I17" s="34">
        <v>38699129</v>
      </c>
      <c r="K17" s="18">
        <v>86344593</v>
      </c>
    </row>
    <row r="18" spans="1:11" ht="16.5" customHeight="1">
      <c r="A18" s="11" t="s">
        <v>8</v>
      </c>
      <c r="C18" s="12"/>
      <c r="D18" s="19"/>
      <c r="E18" s="13">
        <v>14</v>
      </c>
      <c r="G18" s="35">
        <v>41553732</v>
      </c>
      <c r="I18" s="35">
        <v>41514978</v>
      </c>
      <c r="K18" s="21">
        <v>50242669</v>
      </c>
    </row>
    <row r="19" spans="1:11" ht="16.5" customHeight="1">
      <c r="A19" s="20"/>
      <c r="C19" s="12"/>
      <c r="D19" s="19"/>
      <c r="G19" s="34"/>
      <c r="I19" s="34"/>
      <c r="K19" s="18"/>
    </row>
    <row r="20" spans="1:11" ht="16.5" customHeight="1">
      <c r="A20" s="2" t="s">
        <v>9</v>
      </c>
      <c r="C20" s="2"/>
      <c r="D20" s="12"/>
      <c r="G20" s="35">
        <f>+SUM(G14:G18)</f>
        <v>595396146.50999999</v>
      </c>
      <c r="I20" s="35">
        <f>+SUM(I14:I18)</f>
        <v>593983629</v>
      </c>
      <c r="K20" s="21">
        <f>+SUM(K14:K18)</f>
        <v>919357698</v>
      </c>
    </row>
    <row r="21" spans="1:11" ht="16.5" customHeight="1">
      <c r="A21" s="20"/>
      <c r="C21" s="12"/>
      <c r="D21" s="19"/>
      <c r="G21" s="34"/>
      <c r="I21" s="34"/>
      <c r="K21" s="18"/>
    </row>
    <row r="22" spans="1:11" ht="16.5" customHeight="1">
      <c r="A22" s="1" t="s">
        <v>10</v>
      </c>
      <c r="G22" s="33"/>
      <c r="I22" s="33"/>
    </row>
    <row r="23" spans="1:11" ht="16.5" customHeight="1">
      <c r="A23" s="20"/>
      <c r="C23" s="12"/>
      <c r="D23" s="19"/>
      <c r="G23" s="34"/>
      <c r="I23" s="34"/>
      <c r="K23" s="18"/>
    </row>
    <row r="24" spans="1:11" ht="16.5" customHeight="1">
      <c r="A24" s="11" t="s">
        <v>83</v>
      </c>
      <c r="C24" s="12"/>
      <c r="D24" s="19"/>
      <c r="E24" s="13" t="s">
        <v>155</v>
      </c>
      <c r="G24" s="34">
        <v>23828151</v>
      </c>
      <c r="I24" s="34">
        <v>23828151</v>
      </c>
      <c r="K24" s="18">
        <v>23461950</v>
      </c>
    </row>
    <row r="25" spans="1:11" ht="16.5" customHeight="1">
      <c r="A25" s="11" t="s">
        <v>136</v>
      </c>
      <c r="C25" s="12"/>
      <c r="D25" s="19"/>
      <c r="E25" s="13">
        <v>16</v>
      </c>
      <c r="G25" s="34">
        <v>0</v>
      </c>
      <c r="I25" s="34">
        <v>4999700</v>
      </c>
      <c r="K25" s="18">
        <v>0</v>
      </c>
    </row>
    <row r="26" spans="1:11" ht="16.5" customHeight="1">
      <c r="A26" s="11" t="s">
        <v>11</v>
      </c>
      <c r="C26" s="12"/>
      <c r="D26" s="12"/>
      <c r="E26" s="13">
        <v>17</v>
      </c>
      <c r="G26" s="34">
        <v>9262429.7200000007</v>
      </c>
      <c r="I26" s="34">
        <v>9130003</v>
      </c>
      <c r="K26" s="18">
        <v>5499891</v>
      </c>
    </row>
    <row r="27" spans="1:11" ht="16.5" customHeight="1">
      <c r="A27" s="11" t="s">
        <v>105</v>
      </c>
      <c r="C27" s="12"/>
      <c r="D27" s="12"/>
      <c r="G27" s="34">
        <v>146328.24</v>
      </c>
      <c r="I27" s="34">
        <v>141606</v>
      </c>
      <c r="K27" s="18">
        <v>215482</v>
      </c>
    </row>
    <row r="28" spans="1:11" ht="16.5" customHeight="1">
      <c r="A28" s="11" t="s">
        <v>75</v>
      </c>
      <c r="C28" s="12"/>
      <c r="D28" s="12"/>
      <c r="E28" s="13">
        <v>18</v>
      </c>
      <c r="G28" s="34">
        <v>23648532</v>
      </c>
      <c r="I28" s="34">
        <v>23648532</v>
      </c>
      <c r="K28" s="18">
        <v>17982378</v>
      </c>
    </row>
    <row r="29" spans="1:11" ht="16.5" customHeight="1">
      <c r="A29" s="11" t="s">
        <v>84</v>
      </c>
      <c r="C29" s="12"/>
      <c r="D29" s="12"/>
      <c r="E29" s="13">
        <v>19</v>
      </c>
      <c r="G29" s="34">
        <v>12784435.208000001</v>
      </c>
      <c r="I29" s="34">
        <v>12537815</v>
      </c>
      <c r="K29" s="18">
        <v>1825080</v>
      </c>
    </row>
    <row r="30" spans="1:11" ht="16.5" customHeight="1">
      <c r="A30" s="11" t="s">
        <v>12</v>
      </c>
      <c r="C30" s="12"/>
      <c r="D30" s="12"/>
      <c r="E30" s="13">
        <v>20</v>
      </c>
      <c r="G30" s="35">
        <v>92940366</v>
      </c>
      <c r="I30" s="35">
        <v>92940666</v>
      </c>
      <c r="K30" s="21">
        <v>50520056</v>
      </c>
    </row>
    <row r="31" spans="1:11" ht="16.5" customHeight="1">
      <c r="A31" s="20"/>
      <c r="C31" s="12"/>
      <c r="D31" s="19"/>
      <c r="G31" s="34"/>
      <c r="I31" s="34"/>
      <c r="K31" s="18"/>
    </row>
    <row r="32" spans="1:11" ht="16.5" customHeight="1">
      <c r="A32" s="1" t="s">
        <v>13</v>
      </c>
      <c r="B32" s="10"/>
      <c r="C32" s="12"/>
      <c r="D32" s="12"/>
      <c r="G32" s="35">
        <f>SUM(G24:G30)</f>
        <v>162610242.16799998</v>
      </c>
      <c r="I32" s="35">
        <f>SUM(I24:I30)</f>
        <v>167226473</v>
      </c>
      <c r="K32" s="21">
        <f>SUM(K24:K30)</f>
        <v>99504837</v>
      </c>
    </row>
    <row r="33" spans="1:11" ht="16.5" customHeight="1">
      <c r="A33" s="20"/>
      <c r="C33" s="12"/>
      <c r="D33" s="19"/>
      <c r="G33" s="34"/>
      <c r="I33" s="34"/>
      <c r="K33" s="18"/>
    </row>
    <row r="34" spans="1:11" ht="16.5" customHeight="1" thickBot="1">
      <c r="A34" s="22" t="s">
        <v>14</v>
      </c>
      <c r="B34" s="10"/>
      <c r="C34" s="12"/>
      <c r="D34" s="12"/>
      <c r="G34" s="36">
        <f>SUM(G20+G32)</f>
        <v>758006388.67799997</v>
      </c>
      <c r="I34" s="36">
        <f>SUM(I20+I32)</f>
        <v>761210102</v>
      </c>
      <c r="K34" s="23">
        <f>SUM(K20+K32)</f>
        <v>1018862535</v>
      </c>
    </row>
    <row r="35" spans="1:11" ht="16.5" customHeight="1" thickTop="1">
      <c r="A35" s="1"/>
      <c r="B35" s="10"/>
      <c r="C35" s="12"/>
      <c r="D35" s="12"/>
      <c r="G35" s="18"/>
      <c r="K35" s="18"/>
    </row>
    <row r="36" spans="1:11" ht="16.5" customHeight="1">
      <c r="A36" s="1"/>
      <c r="B36" s="10"/>
      <c r="C36" s="12"/>
      <c r="D36" s="12"/>
      <c r="G36" s="18"/>
      <c r="K36" s="18"/>
    </row>
    <row r="37" spans="1:11" ht="16.5" customHeight="1">
      <c r="A37" s="1"/>
      <c r="B37" s="10"/>
      <c r="C37" s="12"/>
      <c r="D37" s="12"/>
      <c r="G37" s="18"/>
      <c r="K37" s="18"/>
    </row>
    <row r="38" spans="1:11" ht="16.5" customHeight="1">
      <c r="A38" s="1"/>
      <c r="B38" s="10"/>
      <c r="C38" s="12"/>
      <c r="D38" s="12"/>
      <c r="G38" s="18"/>
      <c r="K38" s="18"/>
    </row>
    <row r="39" spans="1:11" ht="16.5" customHeight="1">
      <c r="A39" s="1"/>
      <c r="B39" s="10"/>
      <c r="C39" s="12"/>
      <c r="D39" s="12"/>
      <c r="G39" s="18"/>
      <c r="K39" s="18"/>
    </row>
    <row r="40" spans="1:11" ht="16.5" customHeight="1">
      <c r="A40" s="1"/>
      <c r="B40" s="10"/>
      <c r="C40" s="12"/>
      <c r="D40" s="12"/>
      <c r="G40" s="18"/>
      <c r="K40" s="18"/>
    </row>
    <row r="41" spans="1:11" ht="16.5" customHeight="1">
      <c r="A41" s="1"/>
      <c r="B41" s="10"/>
      <c r="C41" s="12"/>
      <c r="D41" s="12"/>
      <c r="G41" s="18"/>
      <c r="K41" s="18"/>
    </row>
    <row r="42" spans="1:11" ht="16.5" customHeight="1">
      <c r="A42" s="1"/>
      <c r="B42" s="10"/>
      <c r="C42" s="12"/>
      <c r="D42" s="12"/>
      <c r="G42" s="18"/>
      <c r="K42" s="18"/>
    </row>
    <row r="43" spans="1:11" ht="16.5" customHeight="1">
      <c r="A43" s="1"/>
      <c r="B43" s="10"/>
      <c r="C43" s="12"/>
      <c r="D43" s="12"/>
      <c r="G43" s="18"/>
      <c r="K43" s="18"/>
    </row>
    <row r="44" spans="1:11" ht="16.5" customHeight="1">
      <c r="A44" s="1"/>
      <c r="B44" s="10"/>
      <c r="C44" s="12"/>
      <c r="D44" s="12"/>
      <c r="G44" s="18"/>
      <c r="K44" s="18"/>
    </row>
    <row r="45" spans="1:11" ht="16.5" customHeight="1">
      <c r="A45" s="1"/>
      <c r="B45" s="10"/>
      <c r="C45" s="12"/>
      <c r="D45" s="12"/>
      <c r="G45" s="18"/>
      <c r="K45" s="18"/>
    </row>
    <row r="46" spans="1:11" ht="16.5" customHeight="1">
      <c r="A46" s="24"/>
      <c r="C46" s="12"/>
      <c r="D46" s="12"/>
      <c r="G46" s="18"/>
      <c r="K46" s="18"/>
    </row>
    <row r="47" spans="1:11" ht="16.5" customHeight="1">
      <c r="A47" s="164" t="s">
        <v>77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1:11" ht="16.5" customHeight="1">
      <c r="A48" s="164" t="s">
        <v>16</v>
      </c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1:11" ht="16.5" customHeight="1">
      <c r="A49" s="25"/>
      <c r="C49" s="12"/>
      <c r="D49" s="12"/>
      <c r="G49" s="18"/>
      <c r="K49" s="18"/>
    </row>
    <row r="50" spans="1:11" ht="16.5" customHeight="1">
      <c r="A50" s="25"/>
      <c r="C50" s="12"/>
      <c r="D50" s="12"/>
      <c r="G50" s="18"/>
      <c r="K50" s="18"/>
    </row>
    <row r="51" spans="1:11" ht="16.5" customHeight="1">
      <c r="A51" s="25"/>
      <c r="C51" s="12"/>
      <c r="D51" s="12"/>
      <c r="G51" s="18"/>
      <c r="K51" s="18"/>
    </row>
    <row r="52" spans="1:11" ht="15.75" customHeight="1">
      <c r="A52" s="25"/>
      <c r="C52" s="12"/>
      <c r="D52" s="12"/>
      <c r="G52" s="18"/>
      <c r="K52" s="18"/>
    </row>
    <row r="53" spans="1:11" ht="21.9" customHeight="1">
      <c r="A53" s="26" t="s">
        <v>15</v>
      </c>
      <c r="B53" s="27"/>
      <c r="C53" s="28"/>
      <c r="D53" s="28"/>
      <c r="E53" s="29"/>
      <c r="F53" s="27"/>
      <c r="G53" s="21"/>
      <c r="H53" s="27"/>
      <c r="I53" s="27"/>
      <c r="J53" s="27"/>
      <c r="K53" s="21"/>
    </row>
    <row r="54" spans="1:11" s="1" customFormat="1" ht="16.5" customHeight="1">
      <c r="A54" s="1" t="str">
        <f>A1</f>
        <v>Twenty-Four Con &amp; Supply Public Company Limited</v>
      </c>
      <c r="C54" s="2"/>
      <c r="D54" s="2"/>
      <c r="E54" s="3"/>
      <c r="G54" s="4"/>
      <c r="K54" s="4"/>
    </row>
    <row r="55" spans="1:11" s="1" customFormat="1" ht="16.5" customHeight="1">
      <c r="A55" s="1" t="s">
        <v>78</v>
      </c>
      <c r="C55" s="2"/>
      <c r="D55" s="2"/>
      <c r="E55" s="3"/>
      <c r="G55" s="4"/>
      <c r="K55" s="4"/>
    </row>
    <row r="56" spans="1:11" s="1" customFormat="1" ht="16.5" customHeight="1">
      <c r="A56" s="5" t="str">
        <f>A3</f>
        <v>As at 31 December 2023</v>
      </c>
      <c r="B56" s="5"/>
      <c r="C56" s="6"/>
      <c r="D56" s="6"/>
      <c r="E56" s="7"/>
      <c r="F56" s="5"/>
      <c r="G56" s="8"/>
      <c r="H56" s="5"/>
      <c r="I56" s="5"/>
      <c r="J56" s="5"/>
      <c r="K56" s="8"/>
    </row>
    <row r="57" spans="1:11" ht="16.2" customHeight="1">
      <c r="A57" s="1"/>
      <c r="B57" s="1"/>
      <c r="C57" s="12"/>
      <c r="D57" s="12"/>
      <c r="G57" s="18"/>
      <c r="K57" s="18"/>
    </row>
    <row r="58" spans="1:11" ht="16.2" customHeight="1">
      <c r="A58" s="1"/>
      <c r="B58" s="1"/>
      <c r="C58" s="12"/>
      <c r="D58" s="12"/>
      <c r="G58" s="18"/>
      <c r="K58" s="18"/>
    </row>
    <row r="59" spans="1:11" ht="16.2" customHeight="1">
      <c r="A59" s="1"/>
      <c r="B59" s="1"/>
      <c r="C59" s="12"/>
      <c r="D59" s="12"/>
      <c r="G59" s="137" t="s">
        <v>134</v>
      </c>
      <c r="H59" s="1"/>
      <c r="I59" s="165" t="s">
        <v>135</v>
      </c>
      <c r="J59" s="166"/>
      <c r="K59" s="166"/>
    </row>
    <row r="60" spans="1:11" ht="16.2" customHeight="1">
      <c r="A60" s="1"/>
      <c r="B60" s="1"/>
      <c r="C60" s="12"/>
      <c r="D60" s="12"/>
      <c r="G60" s="138" t="s">
        <v>178</v>
      </c>
      <c r="H60" s="1"/>
      <c r="I60" s="163" t="s">
        <v>178</v>
      </c>
      <c r="J60" s="163"/>
      <c r="K60" s="163"/>
    </row>
    <row r="61" spans="1:11" ht="16.2" customHeight="1">
      <c r="A61" s="1"/>
      <c r="B61" s="1"/>
      <c r="C61" s="12"/>
      <c r="D61" s="12"/>
      <c r="G61" s="134" t="s">
        <v>132</v>
      </c>
      <c r="I61" s="134" t="s">
        <v>132</v>
      </c>
      <c r="K61" s="4" t="s">
        <v>111</v>
      </c>
    </row>
    <row r="62" spans="1:11" ht="16.2" customHeight="1">
      <c r="A62" s="10"/>
      <c r="C62" s="12"/>
      <c r="D62" s="12"/>
      <c r="E62" s="7" t="s">
        <v>3</v>
      </c>
      <c r="F62" s="15"/>
      <c r="G62" s="8" t="s">
        <v>4</v>
      </c>
      <c r="H62" s="15"/>
      <c r="I62" s="8" t="s">
        <v>4</v>
      </c>
      <c r="J62" s="15"/>
      <c r="K62" s="8" t="s">
        <v>4</v>
      </c>
    </row>
    <row r="63" spans="1:11" ht="16.2" customHeight="1">
      <c r="A63" s="22" t="s">
        <v>17</v>
      </c>
      <c r="C63" s="12"/>
      <c r="D63" s="12"/>
      <c r="G63" s="34"/>
      <c r="I63" s="34"/>
      <c r="K63" s="18"/>
    </row>
    <row r="64" spans="1:11" ht="3.9" customHeight="1">
      <c r="A64" s="1"/>
      <c r="C64" s="2"/>
      <c r="D64" s="12"/>
      <c r="G64" s="127"/>
      <c r="I64" s="127"/>
      <c r="K64" s="136"/>
    </row>
    <row r="65" spans="1:11" ht="16.2" customHeight="1">
      <c r="A65" s="1" t="s">
        <v>18</v>
      </c>
      <c r="C65" s="12"/>
      <c r="D65" s="12"/>
      <c r="G65" s="34"/>
      <c r="I65" s="34"/>
      <c r="K65" s="18"/>
    </row>
    <row r="66" spans="1:11" ht="3.9" customHeight="1">
      <c r="A66" s="1"/>
      <c r="C66" s="2"/>
      <c r="D66" s="12"/>
      <c r="G66" s="127"/>
      <c r="I66" s="127"/>
      <c r="K66" s="136"/>
    </row>
    <row r="67" spans="1:11" ht="16.2" customHeight="1">
      <c r="A67" s="11" t="s">
        <v>19</v>
      </c>
      <c r="B67" s="20"/>
      <c r="C67" s="2"/>
      <c r="D67" s="12"/>
      <c r="G67" s="127"/>
      <c r="I67" s="127"/>
      <c r="K67" s="136"/>
    </row>
    <row r="68" spans="1:11" ht="16.2" customHeight="1">
      <c r="B68" s="20" t="s">
        <v>80</v>
      </c>
      <c r="C68" s="2"/>
      <c r="D68" s="12"/>
      <c r="E68" s="13" t="s">
        <v>174</v>
      </c>
      <c r="G68" s="34">
        <v>7655859</v>
      </c>
      <c r="I68" s="34">
        <v>7655859</v>
      </c>
      <c r="K68" s="18">
        <v>0</v>
      </c>
    </row>
    <row r="69" spans="1:11" ht="16.2" customHeight="1">
      <c r="A69" s="24" t="s">
        <v>79</v>
      </c>
      <c r="B69" s="20"/>
      <c r="C69" s="2"/>
      <c r="D69" s="12"/>
      <c r="G69" s="34"/>
      <c r="I69" s="34"/>
      <c r="K69" s="18"/>
    </row>
    <row r="70" spans="1:11" ht="16.2" customHeight="1">
      <c r="B70" s="20" t="s">
        <v>80</v>
      </c>
      <c r="C70" s="2"/>
      <c r="D70" s="12"/>
      <c r="E70" s="13">
        <v>21</v>
      </c>
      <c r="G70" s="34">
        <v>10301844</v>
      </c>
      <c r="I70" s="34">
        <v>10301844</v>
      </c>
      <c r="K70" s="18">
        <v>10615395</v>
      </c>
    </row>
    <row r="71" spans="1:11" ht="16.2" customHeight="1">
      <c r="A71" s="24" t="s">
        <v>56</v>
      </c>
      <c r="C71" s="12"/>
      <c r="D71" s="12"/>
      <c r="E71" s="13">
        <v>22</v>
      </c>
      <c r="G71" s="34">
        <v>98251390.510000005</v>
      </c>
      <c r="I71" s="34">
        <v>97183943</v>
      </c>
      <c r="K71" s="18">
        <v>321363985</v>
      </c>
    </row>
    <row r="72" spans="1:11" ht="16.2" customHeight="1">
      <c r="A72" s="24" t="s">
        <v>67</v>
      </c>
      <c r="B72" s="24"/>
      <c r="C72" s="12"/>
      <c r="D72" s="12"/>
      <c r="E72" s="13">
        <v>26</v>
      </c>
      <c r="G72" s="34">
        <v>11652362</v>
      </c>
      <c r="I72" s="34">
        <v>11442100</v>
      </c>
      <c r="K72" s="18">
        <v>19626835</v>
      </c>
    </row>
    <row r="73" spans="1:11" ht="16.2" customHeight="1">
      <c r="A73" s="24" t="s">
        <v>85</v>
      </c>
      <c r="C73" s="12"/>
      <c r="D73" s="12"/>
      <c r="E73" s="13">
        <v>21</v>
      </c>
      <c r="G73" s="34">
        <v>5552874</v>
      </c>
      <c r="I73" s="34">
        <v>5552874</v>
      </c>
      <c r="K73" s="18">
        <v>6137627</v>
      </c>
    </row>
    <row r="74" spans="1:11" ht="16.2" customHeight="1">
      <c r="A74" s="139" t="s">
        <v>137</v>
      </c>
      <c r="C74" s="12"/>
      <c r="D74" s="12"/>
      <c r="E74" s="13">
        <v>21</v>
      </c>
      <c r="G74" s="34">
        <v>0</v>
      </c>
      <c r="I74" s="34">
        <v>3500000</v>
      </c>
      <c r="K74" s="18">
        <v>0</v>
      </c>
    </row>
    <row r="75" spans="1:11" ht="16.2" customHeight="1">
      <c r="A75" s="139" t="s">
        <v>156</v>
      </c>
      <c r="C75" s="12"/>
      <c r="D75" s="12"/>
      <c r="E75" s="13">
        <v>12</v>
      </c>
      <c r="G75" s="34">
        <v>864658</v>
      </c>
      <c r="I75" s="34">
        <v>864658</v>
      </c>
      <c r="K75" s="18">
        <v>0</v>
      </c>
    </row>
    <row r="76" spans="1:11" ht="16.2" customHeight="1">
      <c r="A76" s="11" t="s">
        <v>20</v>
      </c>
      <c r="B76" s="24"/>
      <c r="G76" s="35">
        <v>9761041</v>
      </c>
      <c r="I76" s="35">
        <v>9753287</v>
      </c>
      <c r="K76" s="21">
        <v>16145746</v>
      </c>
    </row>
    <row r="77" spans="1:11" ht="3.9" customHeight="1">
      <c r="C77" s="12"/>
      <c r="D77" s="12"/>
      <c r="G77" s="34"/>
      <c r="I77" s="34"/>
      <c r="K77" s="18"/>
    </row>
    <row r="78" spans="1:11" ht="16.2" customHeight="1">
      <c r="A78" s="1" t="s">
        <v>21</v>
      </c>
      <c r="G78" s="37">
        <f>SUM(G68:G76)</f>
        <v>144040028.50999999</v>
      </c>
      <c r="I78" s="37">
        <f>SUM(I68:I76)</f>
        <v>146254565</v>
      </c>
      <c r="K78" s="30">
        <f>SUM(K68:K76)</f>
        <v>373889588</v>
      </c>
    </row>
    <row r="79" spans="1:11" ht="16.2" customHeight="1">
      <c r="C79" s="12"/>
      <c r="D79" s="12"/>
      <c r="G79" s="34"/>
      <c r="I79" s="34"/>
      <c r="K79" s="18"/>
    </row>
    <row r="80" spans="1:11" ht="16.2" customHeight="1">
      <c r="A80" s="1" t="s">
        <v>22</v>
      </c>
      <c r="C80" s="12"/>
      <c r="D80" s="12"/>
      <c r="G80" s="33"/>
      <c r="I80" s="33"/>
    </row>
    <row r="81" spans="1:11" ht="3.9" customHeight="1">
      <c r="C81" s="12"/>
      <c r="D81" s="12"/>
      <c r="G81" s="34"/>
      <c r="I81" s="34"/>
      <c r="K81" s="18"/>
    </row>
    <row r="82" spans="1:11" ht="16.2" customHeight="1">
      <c r="A82" s="25" t="s">
        <v>70</v>
      </c>
      <c r="C82" s="12"/>
      <c r="D82" s="12"/>
      <c r="E82" s="13">
        <v>21</v>
      </c>
      <c r="G82" s="34">
        <v>3929248</v>
      </c>
      <c r="I82" s="34">
        <v>3929248</v>
      </c>
      <c r="K82" s="18">
        <v>12928670</v>
      </c>
    </row>
    <row r="83" spans="1:11" ht="16.2" customHeight="1">
      <c r="A83" s="11" t="s">
        <v>86</v>
      </c>
      <c r="B83" s="24"/>
      <c r="E83" s="13">
        <v>21</v>
      </c>
      <c r="G83" s="34">
        <v>13681172</v>
      </c>
      <c r="I83" s="34">
        <v>13681172</v>
      </c>
      <c r="K83" s="18">
        <v>7721320</v>
      </c>
    </row>
    <row r="84" spans="1:11" ht="16.2" customHeight="1">
      <c r="A84" s="24" t="s">
        <v>23</v>
      </c>
      <c r="B84" s="24"/>
      <c r="E84" s="13">
        <v>23</v>
      </c>
      <c r="G84" s="34">
        <v>4938412</v>
      </c>
      <c r="I84" s="34">
        <v>4938412</v>
      </c>
      <c r="K84" s="18">
        <v>3683941</v>
      </c>
    </row>
    <row r="85" spans="1:11" ht="16.2" customHeight="1">
      <c r="A85" s="24" t="s">
        <v>24</v>
      </c>
      <c r="B85" s="24"/>
      <c r="G85" s="35">
        <v>27418641</v>
      </c>
      <c r="I85" s="35">
        <v>27418641</v>
      </c>
      <c r="K85" s="21">
        <v>11569085</v>
      </c>
    </row>
    <row r="86" spans="1:11" ht="3.9" customHeight="1">
      <c r="C86" s="12"/>
      <c r="D86" s="12"/>
      <c r="G86" s="34"/>
      <c r="I86" s="34"/>
      <c r="K86" s="18"/>
    </row>
    <row r="87" spans="1:11" ht="16.2" customHeight="1">
      <c r="A87" s="22" t="s">
        <v>25</v>
      </c>
      <c r="D87" s="12"/>
      <c r="G87" s="35">
        <f>SUM(G82:G85)</f>
        <v>49967473</v>
      </c>
      <c r="I87" s="35">
        <f>SUM(I82:I85)</f>
        <v>49967473</v>
      </c>
      <c r="K87" s="21">
        <f>SUM(K82:K85)</f>
        <v>35903016</v>
      </c>
    </row>
    <row r="88" spans="1:11" ht="3.9" customHeight="1">
      <c r="C88" s="12"/>
      <c r="D88" s="12"/>
      <c r="G88" s="34"/>
      <c r="I88" s="34"/>
      <c r="K88" s="18"/>
    </row>
    <row r="89" spans="1:11" ht="16.2" customHeight="1">
      <c r="A89" s="22" t="s">
        <v>26</v>
      </c>
      <c r="G89" s="35">
        <f>SUM(G78+G87)</f>
        <v>194007501.50999999</v>
      </c>
      <c r="I89" s="35">
        <f>SUM(I78+I87)</f>
        <v>196222038</v>
      </c>
      <c r="K89" s="21">
        <f>SUM(K78+K87)</f>
        <v>409792604</v>
      </c>
    </row>
    <row r="90" spans="1:11" ht="8.1" customHeight="1">
      <c r="A90" s="22"/>
      <c r="G90" s="34"/>
      <c r="I90" s="34"/>
      <c r="K90" s="18"/>
    </row>
    <row r="91" spans="1:11" ht="8.1" customHeight="1">
      <c r="C91" s="12"/>
      <c r="D91" s="12"/>
      <c r="G91" s="33"/>
      <c r="I91" s="33"/>
    </row>
    <row r="92" spans="1:11" ht="16.2" customHeight="1">
      <c r="A92" s="22" t="s">
        <v>27</v>
      </c>
      <c r="C92" s="12"/>
      <c r="D92" s="12"/>
      <c r="G92" s="34"/>
      <c r="I92" s="34"/>
      <c r="K92" s="18"/>
    </row>
    <row r="93" spans="1:11" ht="3.9" customHeight="1">
      <c r="C93" s="12"/>
      <c r="D93" s="12"/>
      <c r="G93" s="33"/>
      <c r="I93" s="33"/>
    </row>
    <row r="94" spans="1:11" ht="16.2" customHeight="1">
      <c r="A94" s="11" t="s">
        <v>28</v>
      </c>
      <c r="B94" s="24"/>
      <c r="C94" s="31"/>
      <c r="D94" s="31"/>
      <c r="G94" s="34"/>
      <c r="I94" s="34"/>
      <c r="K94" s="18"/>
    </row>
    <row r="95" spans="1:11" ht="16.2" customHeight="1">
      <c r="A95" s="24"/>
      <c r="B95" s="11" t="s">
        <v>29</v>
      </c>
      <c r="C95" s="31"/>
      <c r="D95" s="31"/>
      <c r="G95" s="34"/>
      <c r="I95" s="34"/>
      <c r="K95" s="18"/>
    </row>
    <row r="96" spans="1:11" ht="16.2" customHeight="1" thickBot="1">
      <c r="A96" s="24"/>
      <c r="B96" s="31" t="s">
        <v>114</v>
      </c>
      <c r="D96" s="31"/>
      <c r="G96" s="36">
        <v>215000000</v>
      </c>
      <c r="I96" s="36">
        <v>215000000</v>
      </c>
      <c r="K96" s="23">
        <v>215000000</v>
      </c>
    </row>
    <row r="97" spans="1:11" ht="6" customHeight="1" thickTop="1">
      <c r="A97" s="24"/>
      <c r="B97" s="31"/>
      <c r="D97" s="31"/>
      <c r="G97" s="127"/>
      <c r="I97" s="127"/>
      <c r="K97" s="136"/>
    </row>
    <row r="98" spans="1:11" ht="16.2" customHeight="1">
      <c r="A98" s="24"/>
      <c r="B98" s="11" t="s">
        <v>30</v>
      </c>
      <c r="C98" s="31"/>
      <c r="D98" s="31"/>
      <c r="G98" s="34"/>
      <c r="I98" s="34"/>
      <c r="K98" s="18"/>
    </row>
    <row r="99" spans="1:11" ht="16.2" customHeight="1">
      <c r="A99" s="24"/>
      <c r="B99" s="31" t="s">
        <v>115</v>
      </c>
      <c r="C99" s="31"/>
      <c r="D99" s="31"/>
      <c r="G99" s="34">
        <v>215000000</v>
      </c>
      <c r="I99" s="34">
        <v>215000000</v>
      </c>
      <c r="K99" s="18">
        <v>215000000</v>
      </c>
    </row>
    <row r="100" spans="1:11" s="115" customFormat="1" ht="21.75" customHeight="1">
      <c r="A100" s="11" t="s">
        <v>119</v>
      </c>
      <c r="B100" s="118"/>
      <c r="D100" s="118"/>
      <c r="E100" s="114"/>
      <c r="G100" s="34">
        <v>365378656</v>
      </c>
      <c r="I100" s="34">
        <v>365378656</v>
      </c>
      <c r="K100" s="18">
        <v>365378656</v>
      </c>
    </row>
    <row r="101" spans="1:11" ht="16.2" customHeight="1">
      <c r="A101" s="11" t="s">
        <v>183</v>
      </c>
      <c r="B101" s="24"/>
      <c r="C101" s="24"/>
      <c r="D101" s="24"/>
      <c r="G101" s="34"/>
      <c r="I101" s="34"/>
      <c r="K101" s="18"/>
    </row>
    <row r="102" spans="1:11" ht="16.2" customHeight="1">
      <c r="B102" s="24" t="s">
        <v>98</v>
      </c>
      <c r="C102" s="24"/>
      <c r="D102" s="24"/>
      <c r="E102" s="13">
        <v>25</v>
      </c>
      <c r="F102" s="115"/>
      <c r="G102" s="34">
        <v>2675000</v>
      </c>
      <c r="I102" s="34">
        <v>2675000</v>
      </c>
      <c r="K102" s="18">
        <v>2675000</v>
      </c>
    </row>
    <row r="103" spans="1:11" ht="16.2" customHeight="1">
      <c r="B103" s="11" t="s">
        <v>31</v>
      </c>
      <c r="C103" s="24"/>
      <c r="D103" s="24"/>
      <c r="E103" s="114"/>
      <c r="F103" s="115"/>
      <c r="G103" s="34">
        <f>'ENG 8'!K17</f>
        <v>-21785383.832000002</v>
      </c>
      <c r="I103" s="34">
        <f>'ENG 9'!K26</f>
        <v>-20796207</v>
      </c>
      <c r="K103" s="18">
        <v>23285660</v>
      </c>
    </row>
    <row r="104" spans="1:11" ht="16.2" customHeight="1">
      <c r="A104" s="24"/>
      <c r="B104" s="11" t="s">
        <v>99</v>
      </c>
      <c r="C104" s="24"/>
      <c r="D104" s="24"/>
      <c r="E104" s="114"/>
      <c r="F104" s="115"/>
      <c r="G104" s="35">
        <v>2730615</v>
      </c>
      <c r="I104" s="35">
        <v>2730615</v>
      </c>
      <c r="K104" s="21">
        <v>2730615</v>
      </c>
    </row>
    <row r="105" spans="1:11" ht="3.9" customHeight="1">
      <c r="A105" s="24"/>
      <c r="B105" s="31"/>
      <c r="D105" s="31"/>
      <c r="G105" s="127"/>
      <c r="I105" s="127"/>
      <c r="K105" s="136"/>
    </row>
    <row r="106" spans="1:11" ht="16.2" customHeight="1">
      <c r="A106" s="22" t="s">
        <v>32</v>
      </c>
      <c r="C106" s="12"/>
      <c r="D106" s="12"/>
      <c r="G106" s="35">
        <f>SUM(G99:G104)</f>
        <v>563998887.16799998</v>
      </c>
      <c r="I106" s="35">
        <f>SUM(I99:I104)</f>
        <v>564988064</v>
      </c>
      <c r="K106" s="21">
        <f>SUM(K99:K104)</f>
        <v>609069931</v>
      </c>
    </row>
    <row r="107" spans="1:11" ht="3.9" customHeight="1">
      <c r="A107" s="24"/>
      <c r="B107" s="31"/>
      <c r="D107" s="31"/>
      <c r="G107" s="127"/>
      <c r="I107" s="127"/>
      <c r="K107" s="136"/>
    </row>
    <row r="108" spans="1:11" ht="16.2" customHeight="1" thickBot="1">
      <c r="A108" s="22" t="s">
        <v>33</v>
      </c>
      <c r="B108" s="1"/>
      <c r="C108" s="12"/>
      <c r="D108" s="12"/>
      <c r="G108" s="36">
        <f>SUM(G89+G106)</f>
        <v>758006388.67799997</v>
      </c>
      <c r="I108" s="36">
        <f>SUM(I89+I106)</f>
        <v>761210102</v>
      </c>
      <c r="K108" s="23">
        <f>SUM(K89+K106)</f>
        <v>1018862535</v>
      </c>
    </row>
    <row r="109" spans="1:11" ht="15" customHeight="1" thickTop="1">
      <c r="A109" s="1"/>
      <c r="B109" s="1"/>
      <c r="C109" s="12"/>
      <c r="D109" s="12"/>
      <c r="G109" s="18"/>
      <c r="K109" s="18"/>
    </row>
    <row r="110" spans="1:11" ht="15" customHeight="1">
      <c r="A110" s="1"/>
      <c r="B110" s="1"/>
      <c r="C110" s="12"/>
      <c r="D110" s="12"/>
      <c r="G110" s="18"/>
      <c r="K110" s="18"/>
    </row>
    <row r="113" spans="1:11" ht="22.5" customHeight="1"/>
    <row r="115" spans="1:11" ht="22.2" customHeight="1">
      <c r="A115" s="27" t="str">
        <f>A53</f>
        <v>The notes to the financial statements are an integral part of these financial statements.</v>
      </c>
      <c r="B115" s="27"/>
      <c r="C115" s="28"/>
      <c r="D115" s="28"/>
      <c r="E115" s="29"/>
      <c r="F115" s="27"/>
      <c r="G115" s="21"/>
      <c r="H115" s="27"/>
      <c r="I115" s="27"/>
      <c r="J115" s="27"/>
      <c r="K115" s="21"/>
    </row>
  </sheetData>
  <mergeCells count="6">
    <mergeCell ref="I60:K60"/>
    <mergeCell ref="A47:K47"/>
    <mergeCell ref="A48:K48"/>
    <mergeCell ref="I6:K6"/>
    <mergeCell ref="I7:K7"/>
    <mergeCell ref="I59:K59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5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6"/>
  <sheetViews>
    <sheetView topLeftCell="A14" zoomScale="110" zoomScaleNormal="110" zoomScaleSheetLayoutView="90" workbookViewId="0">
      <selection activeCell="C20" sqref="C20"/>
    </sheetView>
  </sheetViews>
  <sheetFormatPr defaultRowHeight="16.5" customHeight="1"/>
  <cols>
    <col min="1" max="2" width="1.6640625" style="11" customWidth="1"/>
    <col min="3" max="3" width="48.5546875" style="11" customWidth="1"/>
    <col min="4" max="4" width="5.44140625" style="13" customWidth="1"/>
    <col min="5" max="5" width="1.33203125" style="11" customWidth="1"/>
    <col min="6" max="6" width="20.88671875" style="14" customWidth="1"/>
    <col min="7" max="7" width="1.33203125" style="11" customWidth="1"/>
    <col min="8" max="8" width="14.88671875" style="11" customWidth="1"/>
    <col min="9" max="9" width="1.33203125" style="11" customWidth="1"/>
    <col min="10" max="10" width="14.88671875" style="14" customWidth="1"/>
    <col min="11" max="233" width="9.33203125" style="11"/>
    <col min="234" max="237" width="2.5546875" style="11" customWidth="1"/>
    <col min="238" max="238" width="38" style="11" customWidth="1"/>
    <col min="239" max="239" width="9.33203125" style="11"/>
    <col min="240" max="240" width="1.5546875" style="11" customWidth="1"/>
    <col min="241" max="241" width="13.5546875" style="11" customWidth="1"/>
    <col min="242" max="242" width="1.5546875" style="11" customWidth="1"/>
    <col min="243" max="243" width="13.5546875" style="11" customWidth="1"/>
    <col min="244" max="244" width="9.33203125" style="11"/>
    <col min="245" max="245" width="16.44140625" style="11" customWidth="1"/>
    <col min="246" max="246" width="13.6640625" style="11" customWidth="1"/>
    <col min="247" max="247" width="9.44140625" style="11" bestFit="1" customWidth="1"/>
    <col min="248" max="489" width="9.33203125" style="11"/>
    <col min="490" max="493" width="2.5546875" style="11" customWidth="1"/>
    <col min="494" max="494" width="38" style="11" customWidth="1"/>
    <col min="495" max="495" width="9.33203125" style="11"/>
    <col min="496" max="496" width="1.5546875" style="11" customWidth="1"/>
    <col min="497" max="497" width="13.5546875" style="11" customWidth="1"/>
    <col min="498" max="498" width="1.5546875" style="11" customWidth="1"/>
    <col min="499" max="499" width="13.5546875" style="11" customWidth="1"/>
    <col min="500" max="500" width="9.33203125" style="11"/>
    <col min="501" max="501" width="16.44140625" style="11" customWidth="1"/>
    <col min="502" max="502" width="13.6640625" style="11" customWidth="1"/>
    <col min="503" max="503" width="9.44140625" style="11" bestFit="1" customWidth="1"/>
    <col min="504" max="745" width="9.33203125" style="11"/>
    <col min="746" max="749" width="2.5546875" style="11" customWidth="1"/>
    <col min="750" max="750" width="38" style="11" customWidth="1"/>
    <col min="751" max="751" width="9.33203125" style="11"/>
    <col min="752" max="752" width="1.5546875" style="11" customWidth="1"/>
    <col min="753" max="753" width="13.5546875" style="11" customWidth="1"/>
    <col min="754" max="754" width="1.5546875" style="11" customWidth="1"/>
    <col min="755" max="755" width="13.5546875" style="11" customWidth="1"/>
    <col min="756" max="756" width="9.33203125" style="11"/>
    <col min="757" max="757" width="16.44140625" style="11" customWidth="1"/>
    <col min="758" max="758" width="13.6640625" style="11" customWidth="1"/>
    <col min="759" max="759" width="9.44140625" style="11" bestFit="1" customWidth="1"/>
    <col min="760" max="1001" width="9.33203125" style="11"/>
    <col min="1002" max="1005" width="2.5546875" style="11" customWidth="1"/>
    <col min="1006" max="1006" width="38" style="11" customWidth="1"/>
    <col min="1007" max="1007" width="9.33203125" style="11"/>
    <col min="1008" max="1008" width="1.5546875" style="11" customWidth="1"/>
    <col min="1009" max="1009" width="13.5546875" style="11" customWidth="1"/>
    <col min="1010" max="1010" width="1.5546875" style="11" customWidth="1"/>
    <col min="1011" max="1011" width="13.5546875" style="11" customWidth="1"/>
    <col min="1012" max="1012" width="9.33203125" style="11"/>
    <col min="1013" max="1013" width="16.44140625" style="11" customWidth="1"/>
    <col min="1014" max="1014" width="13.6640625" style="11" customWidth="1"/>
    <col min="1015" max="1015" width="9.44140625" style="11" bestFit="1" customWidth="1"/>
    <col min="1016" max="1257" width="9.33203125" style="11"/>
    <col min="1258" max="1261" width="2.5546875" style="11" customWidth="1"/>
    <col min="1262" max="1262" width="38" style="11" customWidth="1"/>
    <col min="1263" max="1263" width="9.33203125" style="11"/>
    <col min="1264" max="1264" width="1.5546875" style="11" customWidth="1"/>
    <col min="1265" max="1265" width="13.5546875" style="11" customWidth="1"/>
    <col min="1266" max="1266" width="1.5546875" style="11" customWidth="1"/>
    <col min="1267" max="1267" width="13.5546875" style="11" customWidth="1"/>
    <col min="1268" max="1268" width="9.33203125" style="11"/>
    <col min="1269" max="1269" width="16.44140625" style="11" customWidth="1"/>
    <col min="1270" max="1270" width="13.6640625" style="11" customWidth="1"/>
    <col min="1271" max="1271" width="9.44140625" style="11" bestFit="1" customWidth="1"/>
    <col min="1272" max="1513" width="9.33203125" style="11"/>
    <col min="1514" max="1517" width="2.5546875" style="11" customWidth="1"/>
    <col min="1518" max="1518" width="38" style="11" customWidth="1"/>
    <col min="1519" max="1519" width="9.33203125" style="11"/>
    <col min="1520" max="1520" width="1.5546875" style="11" customWidth="1"/>
    <col min="1521" max="1521" width="13.5546875" style="11" customWidth="1"/>
    <col min="1522" max="1522" width="1.5546875" style="11" customWidth="1"/>
    <col min="1523" max="1523" width="13.5546875" style="11" customWidth="1"/>
    <col min="1524" max="1524" width="9.33203125" style="11"/>
    <col min="1525" max="1525" width="16.44140625" style="11" customWidth="1"/>
    <col min="1526" max="1526" width="13.6640625" style="11" customWidth="1"/>
    <col min="1527" max="1527" width="9.44140625" style="11" bestFit="1" customWidth="1"/>
    <col min="1528" max="1769" width="9.33203125" style="11"/>
    <col min="1770" max="1773" width="2.5546875" style="11" customWidth="1"/>
    <col min="1774" max="1774" width="38" style="11" customWidth="1"/>
    <col min="1775" max="1775" width="9.33203125" style="11"/>
    <col min="1776" max="1776" width="1.5546875" style="11" customWidth="1"/>
    <col min="1777" max="1777" width="13.5546875" style="11" customWidth="1"/>
    <col min="1778" max="1778" width="1.5546875" style="11" customWidth="1"/>
    <col min="1779" max="1779" width="13.5546875" style="11" customWidth="1"/>
    <col min="1780" max="1780" width="9.33203125" style="11"/>
    <col min="1781" max="1781" width="16.44140625" style="11" customWidth="1"/>
    <col min="1782" max="1782" width="13.6640625" style="11" customWidth="1"/>
    <col min="1783" max="1783" width="9.44140625" style="11" bestFit="1" customWidth="1"/>
    <col min="1784" max="2025" width="9.33203125" style="11"/>
    <col min="2026" max="2029" width="2.5546875" style="11" customWidth="1"/>
    <col min="2030" max="2030" width="38" style="11" customWidth="1"/>
    <col min="2031" max="2031" width="9.33203125" style="11"/>
    <col min="2032" max="2032" width="1.5546875" style="11" customWidth="1"/>
    <col min="2033" max="2033" width="13.5546875" style="11" customWidth="1"/>
    <col min="2034" max="2034" width="1.5546875" style="11" customWidth="1"/>
    <col min="2035" max="2035" width="13.5546875" style="11" customWidth="1"/>
    <col min="2036" max="2036" width="9.33203125" style="11"/>
    <col min="2037" max="2037" width="16.44140625" style="11" customWidth="1"/>
    <col min="2038" max="2038" width="13.6640625" style="11" customWidth="1"/>
    <col min="2039" max="2039" width="9.44140625" style="11" bestFit="1" customWidth="1"/>
    <col min="2040" max="2281" width="9.33203125" style="11"/>
    <col min="2282" max="2285" width="2.5546875" style="11" customWidth="1"/>
    <col min="2286" max="2286" width="38" style="11" customWidth="1"/>
    <col min="2287" max="2287" width="9.33203125" style="11"/>
    <col min="2288" max="2288" width="1.5546875" style="11" customWidth="1"/>
    <col min="2289" max="2289" width="13.5546875" style="11" customWidth="1"/>
    <col min="2290" max="2290" width="1.5546875" style="11" customWidth="1"/>
    <col min="2291" max="2291" width="13.5546875" style="11" customWidth="1"/>
    <col min="2292" max="2292" width="9.33203125" style="11"/>
    <col min="2293" max="2293" width="16.44140625" style="11" customWidth="1"/>
    <col min="2294" max="2294" width="13.6640625" style="11" customWidth="1"/>
    <col min="2295" max="2295" width="9.44140625" style="11" bestFit="1" customWidth="1"/>
    <col min="2296" max="2537" width="9.33203125" style="11"/>
    <col min="2538" max="2541" width="2.5546875" style="11" customWidth="1"/>
    <col min="2542" max="2542" width="38" style="11" customWidth="1"/>
    <col min="2543" max="2543" width="9.33203125" style="11"/>
    <col min="2544" max="2544" width="1.5546875" style="11" customWidth="1"/>
    <col min="2545" max="2545" width="13.5546875" style="11" customWidth="1"/>
    <col min="2546" max="2546" width="1.5546875" style="11" customWidth="1"/>
    <col min="2547" max="2547" width="13.5546875" style="11" customWidth="1"/>
    <col min="2548" max="2548" width="9.33203125" style="11"/>
    <col min="2549" max="2549" width="16.44140625" style="11" customWidth="1"/>
    <col min="2550" max="2550" width="13.6640625" style="11" customWidth="1"/>
    <col min="2551" max="2551" width="9.44140625" style="11" bestFit="1" customWidth="1"/>
    <col min="2552" max="2793" width="9.33203125" style="11"/>
    <col min="2794" max="2797" width="2.5546875" style="11" customWidth="1"/>
    <col min="2798" max="2798" width="38" style="11" customWidth="1"/>
    <col min="2799" max="2799" width="9.33203125" style="11"/>
    <col min="2800" max="2800" width="1.5546875" style="11" customWidth="1"/>
    <col min="2801" max="2801" width="13.5546875" style="11" customWidth="1"/>
    <col min="2802" max="2802" width="1.5546875" style="11" customWidth="1"/>
    <col min="2803" max="2803" width="13.5546875" style="11" customWidth="1"/>
    <col min="2804" max="2804" width="9.33203125" style="11"/>
    <col min="2805" max="2805" width="16.44140625" style="11" customWidth="1"/>
    <col min="2806" max="2806" width="13.6640625" style="11" customWidth="1"/>
    <col min="2807" max="2807" width="9.44140625" style="11" bestFit="1" customWidth="1"/>
    <col min="2808" max="3049" width="9.33203125" style="11"/>
    <col min="3050" max="3053" width="2.5546875" style="11" customWidth="1"/>
    <col min="3054" max="3054" width="38" style="11" customWidth="1"/>
    <col min="3055" max="3055" width="9.33203125" style="11"/>
    <col min="3056" max="3056" width="1.5546875" style="11" customWidth="1"/>
    <col min="3057" max="3057" width="13.5546875" style="11" customWidth="1"/>
    <col min="3058" max="3058" width="1.5546875" style="11" customWidth="1"/>
    <col min="3059" max="3059" width="13.5546875" style="11" customWidth="1"/>
    <col min="3060" max="3060" width="9.33203125" style="11"/>
    <col min="3061" max="3061" width="16.44140625" style="11" customWidth="1"/>
    <col min="3062" max="3062" width="13.6640625" style="11" customWidth="1"/>
    <col min="3063" max="3063" width="9.44140625" style="11" bestFit="1" customWidth="1"/>
    <col min="3064" max="3305" width="9.33203125" style="11"/>
    <col min="3306" max="3309" width="2.5546875" style="11" customWidth="1"/>
    <col min="3310" max="3310" width="38" style="11" customWidth="1"/>
    <col min="3311" max="3311" width="9.33203125" style="11"/>
    <col min="3312" max="3312" width="1.5546875" style="11" customWidth="1"/>
    <col min="3313" max="3313" width="13.5546875" style="11" customWidth="1"/>
    <col min="3314" max="3314" width="1.5546875" style="11" customWidth="1"/>
    <col min="3315" max="3315" width="13.5546875" style="11" customWidth="1"/>
    <col min="3316" max="3316" width="9.33203125" style="11"/>
    <col min="3317" max="3317" width="16.44140625" style="11" customWidth="1"/>
    <col min="3318" max="3318" width="13.6640625" style="11" customWidth="1"/>
    <col min="3319" max="3319" width="9.44140625" style="11" bestFit="1" customWidth="1"/>
    <col min="3320" max="3561" width="9.33203125" style="11"/>
    <col min="3562" max="3565" width="2.5546875" style="11" customWidth="1"/>
    <col min="3566" max="3566" width="38" style="11" customWidth="1"/>
    <col min="3567" max="3567" width="9.33203125" style="11"/>
    <col min="3568" max="3568" width="1.5546875" style="11" customWidth="1"/>
    <col min="3569" max="3569" width="13.5546875" style="11" customWidth="1"/>
    <col min="3570" max="3570" width="1.5546875" style="11" customWidth="1"/>
    <col min="3571" max="3571" width="13.5546875" style="11" customWidth="1"/>
    <col min="3572" max="3572" width="9.33203125" style="11"/>
    <col min="3573" max="3573" width="16.44140625" style="11" customWidth="1"/>
    <col min="3574" max="3574" width="13.6640625" style="11" customWidth="1"/>
    <col min="3575" max="3575" width="9.44140625" style="11" bestFit="1" customWidth="1"/>
    <col min="3576" max="3817" width="9.33203125" style="11"/>
    <col min="3818" max="3821" width="2.5546875" style="11" customWidth="1"/>
    <col min="3822" max="3822" width="38" style="11" customWidth="1"/>
    <col min="3823" max="3823" width="9.33203125" style="11"/>
    <col min="3824" max="3824" width="1.5546875" style="11" customWidth="1"/>
    <col min="3825" max="3825" width="13.5546875" style="11" customWidth="1"/>
    <col min="3826" max="3826" width="1.5546875" style="11" customWidth="1"/>
    <col min="3827" max="3827" width="13.5546875" style="11" customWidth="1"/>
    <col min="3828" max="3828" width="9.33203125" style="11"/>
    <col min="3829" max="3829" width="16.44140625" style="11" customWidth="1"/>
    <col min="3830" max="3830" width="13.6640625" style="11" customWidth="1"/>
    <col min="3831" max="3831" width="9.44140625" style="11" bestFit="1" customWidth="1"/>
    <col min="3832" max="4073" width="9.33203125" style="11"/>
    <col min="4074" max="4077" width="2.5546875" style="11" customWidth="1"/>
    <col min="4078" max="4078" width="38" style="11" customWidth="1"/>
    <col min="4079" max="4079" width="9.33203125" style="11"/>
    <col min="4080" max="4080" width="1.5546875" style="11" customWidth="1"/>
    <col min="4081" max="4081" width="13.5546875" style="11" customWidth="1"/>
    <col min="4082" max="4082" width="1.5546875" style="11" customWidth="1"/>
    <col min="4083" max="4083" width="13.5546875" style="11" customWidth="1"/>
    <col min="4084" max="4084" width="9.33203125" style="11"/>
    <col min="4085" max="4085" width="16.44140625" style="11" customWidth="1"/>
    <col min="4086" max="4086" width="13.6640625" style="11" customWidth="1"/>
    <col min="4087" max="4087" width="9.44140625" style="11" bestFit="1" customWidth="1"/>
    <col min="4088" max="4329" width="9.33203125" style="11"/>
    <col min="4330" max="4333" width="2.5546875" style="11" customWidth="1"/>
    <col min="4334" max="4334" width="38" style="11" customWidth="1"/>
    <col min="4335" max="4335" width="9.33203125" style="11"/>
    <col min="4336" max="4336" width="1.5546875" style="11" customWidth="1"/>
    <col min="4337" max="4337" width="13.5546875" style="11" customWidth="1"/>
    <col min="4338" max="4338" width="1.5546875" style="11" customWidth="1"/>
    <col min="4339" max="4339" width="13.5546875" style="11" customWidth="1"/>
    <col min="4340" max="4340" width="9.33203125" style="11"/>
    <col min="4341" max="4341" width="16.44140625" style="11" customWidth="1"/>
    <col min="4342" max="4342" width="13.6640625" style="11" customWidth="1"/>
    <col min="4343" max="4343" width="9.44140625" style="11" bestFit="1" customWidth="1"/>
    <col min="4344" max="4585" width="9.33203125" style="11"/>
    <col min="4586" max="4589" width="2.5546875" style="11" customWidth="1"/>
    <col min="4590" max="4590" width="38" style="11" customWidth="1"/>
    <col min="4591" max="4591" width="9.33203125" style="11"/>
    <col min="4592" max="4592" width="1.5546875" style="11" customWidth="1"/>
    <col min="4593" max="4593" width="13.5546875" style="11" customWidth="1"/>
    <col min="4594" max="4594" width="1.5546875" style="11" customWidth="1"/>
    <col min="4595" max="4595" width="13.5546875" style="11" customWidth="1"/>
    <col min="4596" max="4596" width="9.33203125" style="11"/>
    <col min="4597" max="4597" width="16.44140625" style="11" customWidth="1"/>
    <col min="4598" max="4598" width="13.6640625" style="11" customWidth="1"/>
    <col min="4599" max="4599" width="9.44140625" style="11" bestFit="1" customWidth="1"/>
    <col min="4600" max="4841" width="9.33203125" style="11"/>
    <col min="4842" max="4845" width="2.5546875" style="11" customWidth="1"/>
    <col min="4846" max="4846" width="38" style="11" customWidth="1"/>
    <col min="4847" max="4847" width="9.33203125" style="11"/>
    <col min="4848" max="4848" width="1.5546875" style="11" customWidth="1"/>
    <col min="4849" max="4849" width="13.5546875" style="11" customWidth="1"/>
    <col min="4850" max="4850" width="1.5546875" style="11" customWidth="1"/>
    <col min="4851" max="4851" width="13.5546875" style="11" customWidth="1"/>
    <col min="4852" max="4852" width="9.33203125" style="11"/>
    <col min="4853" max="4853" width="16.44140625" style="11" customWidth="1"/>
    <col min="4854" max="4854" width="13.6640625" style="11" customWidth="1"/>
    <col min="4855" max="4855" width="9.44140625" style="11" bestFit="1" customWidth="1"/>
    <col min="4856" max="5097" width="9.33203125" style="11"/>
    <col min="5098" max="5101" width="2.5546875" style="11" customWidth="1"/>
    <col min="5102" max="5102" width="38" style="11" customWidth="1"/>
    <col min="5103" max="5103" width="9.33203125" style="11"/>
    <col min="5104" max="5104" width="1.5546875" style="11" customWidth="1"/>
    <col min="5105" max="5105" width="13.5546875" style="11" customWidth="1"/>
    <col min="5106" max="5106" width="1.5546875" style="11" customWidth="1"/>
    <col min="5107" max="5107" width="13.5546875" style="11" customWidth="1"/>
    <col min="5108" max="5108" width="9.33203125" style="11"/>
    <col min="5109" max="5109" width="16.44140625" style="11" customWidth="1"/>
    <col min="5110" max="5110" width="13.6640625" style="11" customWidth="1"/>
    <col min="5111" max="5111" width="9.44140625" style="11" bestFit="1" customWidth="1"/>
    <col min="5112" max="5353" width="9.33203125" style="11"/>
    <col min="5354" max="5357" width="2.5546875" style="11" customWidth="1"/>
    <col min="5358" max="5358" width="38" style="11" customWidth="1"/>
    <col min="5359" max="5359" width="9.33203125" style="11"/>
    <col min="5360" max="5360" width="1.5546875" style="11" customWidth="1"/>
    <col min="5361" max="5361" width="13.5546875" style="11" customWidth="1"/>
    <col min="5362" max="5362" width="1.5546875" style="11" customWidth="1"/>
    <col min="5363" max="5363" width="13.5546875" style="11" customWidth="1"/>
    <col min="5364" max="5364" width="9.33203125" style="11"/>
    <col min="5365" max="5365" width="16.44140625" style="11" customWidth="1"/>
    <col min="5366" max="5366" width="13.6640625" style="11" customWidth="1"/>
    <col min="5367" max="5367" width="9.44140625" style="11" bestFit="1" customWidth="1"/>
    <col min="5368" max="5609" width="9.33203125" style="11"/>
    <col min="5610" max="5613" width="2.5546875" style="11" customWidth="1"/>
    <col min="5614" max="5614" width="38" style="11" customWidth="1"/>
    <col min="5615" max="5615" width="9.33203125" style="11"/>
    <col min="5616" max="5616" width="1.5546875" style="11" customWidth="1"/>
    <col min="5617" max="5617" width="13.5546875" style="11" customWidth="1"/>
    <col min="5618" max="5618" width="1.5546875" style="11" customWidth="1"/>
    <col min="5619" max="5619" width="13.5546875" style="11" customWidth="1"/>
    <col min="5620" max="5620" width="9.33203125" style="11"/>
    <col min="5621" max="5621" width="16.44140625" style="11" customWidth="1"/>
    <col min="5622" max="5622" width="13.6640625" style="11" customWidth="1"/>
    <col min="5623" max="5623" width="9.44140625" style="11" bestFit="1" customWidth="1"/>
    <col min="5624" max="5865" width="9.33203125" style="11"/>
    <col min="5866" max="5869" width="2.5546875" style="11" customWidth="1"/>
    <col min="5870" max="5870" width="38" style="11" customWidth="1"/>
    <col min="5871" max="5871" width="9.33203125" style="11"/>
    <col min="5872" max="5872" width="1.5546875" style="11" customWidth="1"/>
    <col min="5873" max="5873" width="13.5546875" style="11" customWidth="1"/>
    <col min="5874" max="5874" width="1.5546875" style="11" customWidth="1"/>
    <col min="5875" max="5875" width="13.5546875" style="11" customWidth="1"/>
    <col min="5876" max="5876" width="9.33203125" style="11"/>
    <col min="5877" max="5877" width="16.44140625" style="11" customWidth="1"/>
    <col min="5878" max="5878" width="13.6640625" style="11" customWidth="1"/>
    <col min="5879" max="5879" width="9.44140625" style="11" bestFit="1" customWidth="1"/>
    <col min="5880" max="6121" width="9.33203125" style="11"/>
    <col min="6122" max="6125" width="2.5546875" style="11" customWidth="1"/>
    <col min="6126" max="6126" width="38" style="11" customWidth="1"/>
    <col min="6127" max="6127" width="9.33203125" style="11"/>
    <col min="6128" max="6128" width="1.5546875" style="11" customWidth="1"/>
    <col min="6129" max="6129" width="13.5546875" style="11" customWidth="1"/>
    <col min="6130" max="6130" width="1.5546875" style="11" customWidth="1"/>
    <col min="6131" max="6131" width="13.5546875" style="11" customWidth="1"/>
    <col min="6132" max="6132" width="9.33203125" style="11"/>
    <col min="6133" max="6133" width="16.44140625" style="11" customWidth="1"/>
    <col min="6134" max="6134" width="13.6640625" style="11" customWidth="1"/>
    <col min="6135" max="6135" width="9.44140625" style="11" bestFit="1" customWidth="1"/>
    <col min="6136" max="6377" width="9.33203125" style="11"/>
    <col min="6378" max="6381" width="2.5546875" style="11" customWidth="1"/>
    <col min="6382" max="6382" width="38" style="11" customWidth="1"/>
    <col min="6383" max="6383" width="9.33203125" style="11"/>
    <col min="6384" max="6384" width="1.5546875" style="11" customWidth="1"/>
    <col min="6385" max="6385" width="13.5546875" style="11" customWidth="1"/>
    <col min="6386" max="6386" width="1.5546875" style="11" customWidth="1"/>
    <col min="6387" max="6387" width="13.5546875" style="11" customWidth="1"/>
    <col min="6388" max="6388" width="9.33203125" style="11"/>
    <col min="6389" max="6389" width="16.44140625" style="11" customWidth="1"/>
    <col min="6390" max="6390" width="13.6640625" style="11" customWidth="1"/>
    <col min="6391" max="6391" width="9.44140625" style="11" bestFit="1" customWidth="1"/>
    <col min="6392" max="6633" width="9.33203125" style="11"/>
    <col min="6634" max="6637" width="2.5546875" style="11" customWidth="1"/>
    <col min="6638" max="6638" width="38" style="11" customWidth="1"/>
    <col min="6639" max="6639" width="9.33203125" style="11"/>
    <col min="6640" max="6640" width="1.5546875" style="11" customWidth="1"/>
    <col min="6641" max="6641" width="13.5546875" style="11" customWidth="1"/>
    <col min="6642" max="6642" width="1.5546875" style="11" customWidth="1"/>
    <col min="6643" max="6643" width="13.5546875" style="11" customWidth="1"/>
    <col min="6644" max="6644" width="9.33203125" style="11"/>
    <col min="6645" max="6645" width="16.44140625" style="11" customWidth="1"/>
    <col min="6646" max="6646" width="13.6640625" style="11" customWidth="1"/>
    <col min="6647" max="6647" width="9.44140625" style="11" bestFit="1" customWidth="1"/>
    <col min="6648" max="6889" width="9.33203125" style="11"/>
    <col min="6890" max="6893" width="2.5546875" style="11" customWidth="1"/>
    <col min="6894" max="6894" width="38" style="11" customWidth="1"/>
    <col min="6895" max="6895" width="9.33203125" style="11"/>
    <col min="6896" max="6896" width="1.5546875" style="11" customWidth="1"/>
    <col min="6897" max="6897" width="13.5546875" style="11" customWidth="1"/>
    <col min="6898" max="6898" width="1.5546875" style="11" customWidth="1"/>
    <col min="6899" max="6899" width="13.5546875" style="11" customWidth="1"/>
    <col min="6900" max="6900" width="9.33203125" style="11"/>
    <col min="6901" max="6901" width="16.44140625" style="11" customWidth="1"/>
    <col min="6902" max="6902" width="13.6640625" style="11" customWidth="1"/>
    <col min="6903" max="6903" width="9.44140625" style="11" bestFit="1" customWidth="1"/>
    <col min="6904" max="7145" width="9.33203125" style="11"/>
    <col min="7146" max="7149" width="2.5546875" style="11" customWidth="1"/>
    <col min="7150" max="7150" width="38" style="11" customWidth="1"/>
    <col min="7151" max="7151" width="9.33203125" style="11"/>
    <col min="7152" max="7152" width="1.5546875" style="11" customWidth="1"/>
    <col min="7153" max="7153" width="13.5546875" style="11" customWidth="1"/>
    <col min="7154" max="7154" width="1.5546875" style="11" customWidth="1"/>
    <col min="7155" max="7155" width="13.5546875" style="11" customWidth="1"/>
    <col min="7156" max="7156" width="9.33203125" style="11"/>
    <col min="7157" max="7157" width="16.44140625" style="11" customWidth="1"/>
    <col min="7158" max="7158" width="13.6640625" style="11" customWidth="1"/>
    <col min="7159" max="7159" width="9.44140625" style="11" bestFit="1" customWidth="1"/>
    <col min="7160" max="7401" width="9.33203125" style="11"/>
    <col min="7402" max="7405" width="2.5546875" style="11" customWidth="1"/>
    <col min="7406" max="7406" width="38" style="11" customWidth="1"/>
    <col min="7407" max="7407" width="9.33203125" style="11"/>
    <col min="7408" max="7408" width="1.5546875" style="11" customWidth="1"/>
    <col min="7409" max="7409" width="13.5546875" style="11" customWidth="1"/>
    <col min="7410" max="7410" width="1.5546875" style="11" customWidth="1"/>
    <col min="7411" max="7411" width="13.5546875" style="11" customWidth="1"/>
    <col min="7412" max="7412" width="9.33203125" style="11"/>
    <col min="7413" max="7413" width="16.44140625" style="11" customWidth="1"/>
    <col min="7414" max="7414" width="13.6640625" style="11" customWidth="1"/>
    <col min="7415" max="7415" width="9.44140625" style="11" bestFit="1" customWidth="1"/>
    <col min="7416" max="7657" width="9.33203125" style="11"/>
    <col min="7658" max="7661" width="2.5546875" style="11" customWidth="1"/>
    <col min="7662" max="7662" width="38" style="11" customWidth="1"/>
    <col min="7663" max="7663" width="9.33203125" style="11"/>
    <col min="7664" max="7664" width="1.5546875" style="11" customWidth="1"/>
    <col min="7665" max="7665" width="13.5546875" style="11" customWidth="1"/>
    <col min="7666" max="7666" width="1.5546875" style="11" customWidth="1"/>
    <col min="7667" max="7667" width="13.5546875" style="11" customWidth="1"/>
    <col min="7668" max="7668" width="9.33203125" style="11"/>
    <col min="7669" max="7669" width="16.44140625" style="11" customWidth="1"/>
    <col min="7670" max="7670" width="13.6640625" style="11" customWidth="1"/>
    <col min="7671" max="7671" width="9.44140625" style="11" bestFit="1" customWidth="1"/>
    <col min="7672" max="7913" width="9.33203125" style="11"/>
    <col min="7914" max="7917" width="2.5546875" style="11" customWidth="1"/>
    <col min="7918" max="7918" width="38" style="11" customWidth="1"/>
    <col min="7919" max="7919" width="9.33203125" style="11"/>
    <col min="7920" max="7920" width="1.5546875" style="11" customWidth="1"/>
    <col min="7921" max="7921" width="13.5546875" style="11" customWidth="1"/>
    <col min="7922" max="7922" width="1.5546875" style="11" customWidth="1"/>
    <col min="7923" max="7923" width="13.5546875" style="11" customWidth="1"/>
    <col min="7924" max="7924" width="9.33203125" style="11"/>
    <col min="7925" max="7925" width="16.44140625" style="11" customWidth="1"/>
    <col min="7926" max="7926" width="13.6640625" style="11" customWidth="1"/>
    <col min="7927" max="7927" width="9.44140625" style="11" bestFit="1" customWidth="1"/>
    <col min="7928" max="8169" width="9.33203125" style="11"/>
    <col min="8170" max="8173" width="2.5546875" style="11" customWidth="1"/>
    <col min="8174" max="8174" width="38" style="11" customWidth="1"/>
    <col min="8175" max="8175" width="9.33203125" style="11"/>
    <col min="8176" max="8176" width="1.5546875" style="11" customWidth="1"/>
    <col min="8177" max="8177" width="13.5546875" style="11" customWidth="1"/>
    <col min="8178" max="8178" width="1.5546875" style="11" customWidth="1"/>
    <col min="8179" max="8179" width="13.5546875" style="11" customWidth="1"/>
    <col min="8180" max="8180" width="9.33203125" style="11"/>
    <col min="8181" max="8181" width="16.44140625" style="11" customWidth="1"/>
    <col min="8182" max="8182" width="13.6640625" style="11" customWidth="1"/>
    <col min="8183" max="8183" width="9.44140625" style="11" bestFit="1" customWidth="1"/>
    <col min="8184" max="8425" width="9.33203125" style="11"/>
    <col min="8426" max="8429" width="2.5546875" style="11" customWidth="1"/>
    <col min="8430" max="8430" width="38" style="11" customWidth="1"/>
    <col min="8431" max="8431" width="9.33203125" style="11"/>
    <col min="8432" max="8432" width="1.5546875" style="11" customWidth="1"/>
    <col min="8433" max="8433" width="13.5546875" style="11" customWidth="1"/>
    <col min="8434" max="8434" width="1.5546875" style="11" customWidth="1"/>
    <col min="8435" max="8435" width="13.5546875" style="11" customWidth="1"/>
    <col min="8436" max="8436" width="9.33203125" style="11"/>
    <col min="8437" max="8437" width="16.44140625" style="11" customWidth="1"/>
    <col min="8438" max="8438" width="13.6640625" style="11" customWidth="1"/>
    <col min="8439" max="8439" width="9.44140625" style="11" bestFit="1" customWidth="1"/>
    <col min="8440" max="8681" width="9.33203125" style="11"/>
    <col min="8682" max="8685" width="2.5546875" style="11" customWidth="1"/>
    <col min="8686" max="8686" width="38" style="11" customWidth="1"/>
    <col min="8687" max="8687" width="9.33203125" style="11"/>
    <col min="8688" max="8688" width="1.5546875" style="11" customWidth="1"/>
    <col min="8689" max="8689" width="13.5546875" style="11" customWidth="1"/>
    <col min="8690" max="8690" width="1.5546875" style="11" customWidth="1"/>
    <col min="8691" max="8691" width="13.5546875" style="11" customWidth="1"/>
    <col min="8692" max="8692" width="9.33203125" style="11"/>
    <col min="8693" max="8693" width="16.44140625" style="11" customWidth="1"/>
    <col min="8694" max="8694" width="13.6640625" style="11" customWidth="1"/>
    <col min="8695" max="8695" width="9.44140625" style="11" bestFit="1" customWidth="1"/>
    <col min="8696" max="8937" width="9.33203125" style="11"/>
    <col min="8938" max="8941" width="2.5546875" style="11" customWidth="1"/>
    <col min="8942" max="8942" width="38" style="11" customWidth="1"/>
    <col min="8943" max="8943" width="9.33203125" style="11"/>
    <col min="8944" max="8944" width="1.5546875" style="11" customWidth="1"/>
    <col min="8945" max="8945" width="13.5546875" style="11" customWidth="1"/>
    <col min="8946" max="8946" width="1.5546875" style="11" customWidth="1"/>
    <col min="8947" max="8947" width="13.5546875" style="11" customWidth="1"/>
    <col min="8948" max="8948" width="9.33203125" style="11"/>
    <col min="8949" max="8949" width="16.44140625" style="11" customWidth="1"/>
    <col min="8950" max="8950" width="13.6640625" style="11" customWidth="1"/>
    <col min="8951" max="8951" width="9.44140625" style="11" bestFit="1" customWidth="1"/>
    <col min="8952" max="9193" width="9.33203125" style="11"/>
    <col min="9194" max="9197" width="2.5546875" style="11" customWidth="1"/>
    <col min="9198" max="9198" width="38" style="11" customWidth="1"/>
    <col min="9199" max="9199" width="9.33203125" style="11"/>
    <col min="9200" max="9200" width="1.5546875" style="11" customWidth="1"/>
    <col min="9201" max="9201" width="13.5546875" style="11" customWidth="1"/>
    <col min="9202" max="9202" width="1.5546875" style="11" customWidth="1"/>
    <col min="9203" max="9203" width="13.5546875" style="11" customWidth="1"/>
    <col min="9204" max="9204" width="9.33203125" style="11"/>
    <col min="9205" max="9205" width="16.44140625" style="11" customWidth="1"/>
    <col min="9206" max="9206" width="13.6640625" style="11" customWidth="1"/>
    <col min="9207" max="9207" width="9.44140625" style="11" bestFit="1" customWidth="1"/>
    <col min="9208" max="9449" width="9.33203125" style="11"/>
    <col min="9450" max="9453" width="2.5546875" style="11" customWidth="1"/>
    <col min="9454" max="9454" width="38" style="11" customWidth="1"/>
    <col min="9455" max="9455" width="9.33203125" style="11"/>
    <col min="9456" max="9456" width="1.5546875" style="11" customWidth="1"/>
    <col min="9457" max="9457" width="13.5546875" style="11" customWidth="1"/>
    <col min="9458" max="9458" width="1.5546875" style="11" customWidth="1"/>
    <col min="9459" max="9459" width="13.5546875" style="11" customWidth="1"/>
    <col min="9460" max="9460" width="9.33203125" style="11"/>
    <col min="9461" max="9461" width="16.44140625" style="11" customWidth="1"/>
    <col min="9462" max="9462" width="13.6640625" style="11" customWidth="1"/>
    <col min="9463" max="9463" width="9.44140625" style="11" bestFit="1" customWidth="1"/>
    <col min="9464" max="9705" width="9.33203125" style="11"/>
    <col min="9706" max="9709" width="2.5546875" style="11" customWidth="1"/>
    <col min="9710" max="9710" width="38" style="11" customWidth="1"/>
    <col min="9711" max="9711" width="9.33203125" style="11"/>
    <col min="9712" max="9712" width="1.5546875" style="11" customWidth="1"/>
    <col min="9713" max="9713" width="13.5546875" style="11" customWidth="1"/>
    <col min="9714" max="9714" width="1.5546875" style="11" customWidth="1"/>
    <col min="9715" max="9715" width="13.5546875" style="11" customWidth="1"/>
    <col min="9716" max="9716" width="9.33203125" style="11"/>
    <col min="9717" max="9717" width="16.44140625" style="11" customWidth="1"/>
    <col min="9718" max="9718" width="13.6640625" style="11" customWidth="1"/>
    <col min="9719" max="9719" width="9.44140625" style="11" bestFit="1" customWidth="1"/>
    <col min="9720" max="9961" width="9.33203125" style="11"/>
    <col min="9962" max="9965" width="2.5546875" style="11" customWidth="1"/>
    <col min="9966" max="9966" width="38" style="11" customWidth="1"/>
    <col min="9967" max="9967" width="9.33203125" style="11"/>
    <col min="9968" max="9968" width="1.5546875" style="11" customWidth="1"/>
    <col min="9969" max="9969" width="13.5546875" style="11" customWidth="1"/>
    <col min="9970" max="9970" width="1.5546875" style="11" customWidth="1"/>
    <col min="9971" max="9971" width="13.5546875" style="11" customWidth="1"/>
    <col min="9972" max="9972" width="9.33203125" style="11"/>
    <col min="9973" max="9973" width="16.44140625" style="11" customWidth="1"/>
    <col min="9974" max="9974" width="13.6640625" style="11" customWidth="1"/>
    <col min="9975" max="9975" width="9.44140625" style="11" bestFit="1" customWidth="1"/>
    <col min="9976" max="10217" width="9.33203125" style="11"/>
    <col min="10218" max="10221" width="2.5546875" style="11" customWidth="1"/>
    <col min="10222" max="10222" width="38" style="11" customWidth="1"/>
    <col min="10223" max="10223" width="9.33203125" style="11"/>
    <col min="10224" max="10224" width="1.5546875" style="11" customWidth="1"/>
    <col min="10225" max="10225" width="13.5546875" style="11" customWidth="1"/>
    <col min="10226" max="10226" width="1.5546875" style="11" customWidth="1"/>
    <col min="10227" max="10227" width="13.5546875" style="11" customWidth="1"/>
    <col min="10228" max="10228" width="9.33203125" style="11"/>
    <col min="10229" max="10229" width="16.44140625" style="11" customWidth="1"/>
    <col min="10230" max="10230" width="13.6640625" style="11" customWidth="1"/>
    <col min="10231" max="10231" width="9.44140625" style="11" bestFit="1" customWidth="1"/>
    <col min="10232" max="10473" width="9.33203125" style="11"/>
    <col min="10474" max="10477" width="2.5546875" style="11" customWidth="1"/>
    <col min="10478" max="10478" width="38" style="11" customWidth="1"/>
    <col min="10479" max="10479" width="9.33203125" style="11"/>
    <col min="10480" max="10480" width="1.5546875" style="11" customWidth="1"/>
    <col min="10481" max="10481" width="13.5546875" style="11" customWidth="1"/>
    <col min="10482" max="10482" width="1.5546875" style="11" customWidth="1"/>
    <col min="10483" max="10483" width="13.5546875" style="11" customWidth="1"/>
    <col min="10484" max="10484" width="9.33203125" style="11"/>
    <col min="10485" max="10485" width="16.44140625" style="11" customWidth="1"/>
    <col min="10486" max="10486" width="13.6640625" style="11" customWidth="1"/>
    <col min="10487" max="10487" width="9.44140625" style="11" bestFit="1" customWidth="1"/>
    <col min="10488" max="10729" width="9.33203125" style="11"/>
    <col min="10730" max="10733" width="2.5546875" style="11" customWidth="1"/>
    <col min="10734" max="10734" width="38" style="11" customWidth="1"/>
    <col min="10735" max="10735" width="9.33203125" style="11"/>
    <col min="10736" max="10736" width="1.5546875" style="11" customWidth="1"/>
    <col min="10737" max="10737" width="13.5546875" style="11" customWidth="1"/>
    <col min="10738" max="10738" width="1.5546875" style="11" customWidth="1"/>
    <col min="10739" max="10739" width="13.5546875" style="11" customWidth="1"/>
    <col min="10740" max="10740" width="9.33203125" style="11"/>
    <col min="10741" max="10741" width="16.44140625" style="11" customWidth="1"/>
    <col min="10742" max="10742" width="13.6640625" style="11" customWidth="1"/>
    <col min="10743" max="10743" width="9.44140625" style="11" bestFit="1" customWidth="1"/>
    <col min="10744" max="10985" width="9.33203125" style="11"/>
    <col min="10986" max="10989" width="2.5546875" style="11" customWidth="1"/>
    <col min="10990" max="10990" width="38" style="11" customWidth="1"/>
    <col min="10991" max="10991" width="9.33203125" style="11"/>
    <col min="10992" max="10992" width="1.5546875" style="11" customWidth="1"/>
    <col min="10993" max="10993" width="13.5546875" style="11" customWidth="1"/>
    <col min="10994" max="10994" width="1.5546875" style="11" customWidth="1"/>
    <col min="10995" max="10995" width="13.5546875" style="11" customWidth="1"/>
    <col min="10996" max="10996" width="9.33203125" style="11"/>
    <col min="10997" max="10997" width="16.44140625" style="11" customWidth="1"/>
    <col min="10998" max="10998" width="13.6640625" style="11" customWidth="1"/>
    <col min="10999" max="10999" width="9.44140625" style="11" bestFit="1" customWidth="1"/>
    <col min="11000" max="11241" width="9.33203125" style="11"/>
    <col min="11242" max="11245" width="2.5546875" style="11" customWidth="1"/>
    <col min="11246" max="11246" width="38" style="11" customWidth="1"/>
    <col min="11247" max="11247" width="9.33203125" style="11"/>
    <col min="11248" max="11248" width="1.5546875" style="11" customWidth="1"/>
    <col min="11249" max="11249" width="13.5546875" style="11" customWidth="1"/>
    <col min="11250" max="11250" width="1.5546875" style="11" customWidth="1"/>
    <col min="11251" max="11251" width="13.5546875" style="11" customWidth="1"/>
    <col min="11252" max="11252" width="9.33203125" style="11"/>
    <col min="11253" max="11253" width="16.44140625" style="11" customWidth="1"/>
    <col min="11254" max="11254" width="13.6640625" style="11" customWidth="1"/>
    <col min="11255" max="11255" width="9.44140625" style="11" bestFit="1" customWidth="1"/>
    <col min="11256" max="11497" width="9.33203125" style="11"/>
    <col min="11498" max="11501" width="2.5546875" style="11" customWidth="1"/>
    <col min="11502" max="11502" width="38" style="11" customWidth="1"/>
    <col min="11503" max="11503" width="9.33203125" style="11"/>
    <col min="11504" max="11504" width="1.5546875" style="11" customWidth="1"/>
    <col min="11505" max="11505" width="13.5546875" style="11" customWidth="1"/>
    <col min="11506" max="11506" width="1.5546875" style="11" customWidth="1"/>
    <col min="11507" max="11507" width="13.5546875" style="11" customWidth="1"/>
    <col min="11508" max="11508" width="9.33203125" style="11"/>
    <col min="11509" max="11509" width="16.44140625" style="11" customWidth="1"/>
    <col min="11510" max="11510" width="13.6640625" style="11" customWidth="1"/>
    <col min="11511" max="11511" width="9.44140625" style="11" bestFit="1" customWidth="1"/>
    <col min="11512" max="11753" width="9.33203125" style="11"/>
    <col min="11754" max="11757" width="2.5546875" style="11" customWidth="1"/>
    <col min="11758" max="11758" width="38" style="11" customWidth="1"/>
    <col min="11759" max="11759" width="9.33203125" style="11"/>
    <col min="11760" max="11760" width="1.5546875" style="11" customWidth="1"/>
    <col min="11761" max="11761" width="13.5546875" style="11" customWidth="1"/>
    <col min="11762" max="11762" width="1.5546875" style="11" customWidth="1"/>
    <col min="11763" max="11763" width="13.5546875" style="11" customWidth="1"/>
    <col min="11764" max="11764" width="9.33203125" style="11"/>
    <col min="11765" max="11765" width="16.44140625" style="11" customWidth="1"/>
    <col min="11766" max="11766" width="13.6640625" style="11" customWidth="1"/>
    <col min="11767" max="11767" width="9.44140625" style="11" bestFit="1" customWidth="1"/>
    <col min="11768" max="12009" width="9.33203125" style="11"/>
    <col min="12010" max="12013" width="2.5546875" style="11" customWidth="1"/>
    <col min="12014" max="12014" width="38" style="11" customWidth="1"/>
    <col min="12015" max="12015" width="9.33203125" style="11"/>
    <col min="12016" max="12016" width="1.5546875" style="11" customWidth="1"/>
    <col min="12017" max="12017" width="13.5546875" style="11" customWidth="1"/>
    <col min="12018" max="12018" width="1.5546875" style="11" customWidth="1"/>
    <col min="12019" max="12019" width="13.5546875" style="11" customWidth="1"/>
    <col min="12020" max="12020" width="9.33203125" style="11"/>
    <col min="12021" max="12021" width="16.44140625" style="11" customWidth="1"/>
    <col min="12022" max="12022" width="13.6640625" style="11" customWidth="1"/>
    <col min="12023" max="12023" width="9.44140625" style="11" bestFit="1" customWidth="1"/>
    <col min="12024" max="12265" width="9.33203125" style="11"/>
    <col min="12266" max="12269" width="2.5546875" style="11" customWidth="1"/>
    <col min="12270" max="12270" width="38" style="11" customWidth="1"/>
    <col min="12271" max="12271" width="9.33203125" style="11"/>
    <col min="12272" max="12272" width="1.5546875" style="11" customWidth="1"/>
    <col min="12273" max="12273" width="13.5546875" style="11" customWidth="1"/>
    <col min="12274" max="12274" width="1.5546875" style="11" customWidth="1"/>
    <col min="12275" max="12275" width="13.5546875" style="11" customWidth="1"/>
    <col min="12276" max="12276" width="9.33203125" style="11"/>
    <col min="12277" max="12277" width="16.44140625" style="11" customWidth="1"/>
    <col min="12278" max="12278" width="13.6640625" style="11" customWidth="1"/>
    <col min="12279" max="12279" width="9.44140625" style="11" bestFit="1" customWidth="1"/>
    <col min="12280" max="12521" width="9.33203125" style="11"/>
    <col min="12522" max="12525" width="2.5546875" style="11" customWidth="1"/>
    <col min="12526" max="12526" width="38" style="11" customWidth="1"/>
    <col min="12527" max="12527" width="9.33203125" style="11"/>
    <col min="12528" max="12528" width="1.5546875" style="11" customWidth="1"/>
    <col min="12529" max="12529" width="13.5546875" style="11" customWidth="1"/>
    <col min="12530" max="12530" width="1.5546875" style="11" customWidth="1"/>
    <col min="12531" max="12531" width="13.5546875" style="11" customWidth="1"/>
    <col min="12532" max="12532" width="9.33203125" style="11"/>
    <col min="12533" max="12533" width="16.44140625" style="11" customWidth="1"/>
    <col min="12534" max="12534" width="13.6640625" style="11" customWidth="1"/>
    <col min="12535" max="12535" width="9.44140625" style="11" bestFit="1" customWidth="1"/>
    <col min="12536" max="12777" width="9.33203125" style="11"/>
    <col min="12778" max="12781" width="2.5546875" style="11" customWidth="1"/>
    <col min="12782" max="12782" width="38" style="11" customWidth="1"/>
    <col min="12783" max="12783" width="9.33203125" style="11"/>
    <col min="12784" max="12784" width="1.5546875" style="11" customWidth="1"/>
    <col min="12785" max="12785" width="13.5546875" style="11" customWidth="1"/>
    <col min="12786" max="12786" width="1.5546875" style="11" customWidth="1"/>
    <col min="12787" max="12787" width="13.5546875" style="11" customWidth="1"/>
    <col min="12788" max="12788" width="9.33203125" style="11"/>
    <col min="12789" max="12789" width="16.44140625" style="11" customWidth="1"/>
    <col min="12790" max="12790" width="13.6640625" style="11" customWidth="1"/>
    <col min="12791" max="12791" width="9.44140625" style="11" bestFit="1" customWidth="1"/>
    <col min="12792" max="13033" width="9.33203125" style="11"/>
    <col min="13034" max="13037" width="2.5546875" style="11" customWidth="1"/>
    <col min="13038" max="13038" width="38" style="11" customWidth="1"/>
    <col min="13039" max="13039" width="9.33203125" style="11"/>
    <col min="13040" max="13040" width="1.5546875" style="11" customWidth="1"/>
    <col min="13041" max="13041" width="13.5546875" style="11" customWidth="1"/>
    <col min="13042" max="13042" width="1.5546875" style="11" customWidth="1"/>
    <col min="13043" max="13043" width="13.5546875" style="11" customWidth="1"/>
    <col min="13044" max="13044" width="9.33203125" style="11"/>
    <col min="13045" max="13045" width="16.44140625" style="11" customWidth="1"/>
    <col min="13046" max="13046" width="13.6640625" style="11" customWidth="1"/>
    <col min="13047" max="13047" width="9.44140625" style="11" bestFit="1" customWidth="1"/>
    <col min="13048" max="13289" width="9.33203125" style="11"/>
    <col min="13290" max="13293" width="2.5546875" style="11" customWidth="1"/>
    <col min="13294" max="13294" width="38" style="11" customWidth="1"/>
    <col min="13295" max="13295" width="9.33203125" style="11"/>
    <col min="13296" max="13296" width="1.5546875" style="11" customWidth="1"/>
    <col min="13297" max="13297" width="13.5546875" style="11" customWidth="1"/>
    <col min="13298" max="13298" width="1.5546875" style="11" customWidth="1"/>
    <col min="13299" max="13299" width="13.5546875" style="11" customWidth="1"/>
    <col min="13300" max="13300" width="9.33203125" style="11"/>
    <col min="13301" max="13301" width="16.44140625" style="11" customWidth="1"/>
    <col min="13302" max="13302" width="13.6640625" style="11" customWidth="1"/>
    <col min="13303" max="13303" width="9.44140625" style="11" bestFit="1" customWidth="1"/>
    <col min="13304" max="13545" width="9.33203125" style="11"/>
    <col min="13546" max="13549" width="2.5546875" style="11" customWidth="1"/>
    <col min="13550" max="13550" width="38" style="11" customWidth="1"/>
    <col min="13551" max="13551" width="9.33203125" style="11"/>
    <col min="13552" max="13552" width="1.5546875" style="11" customWidth="1"/>
    <col min="13553" max="13553" width="13.5546875" style="11" customWidth="1"/>
    <col min="13554" max="13554" width="1.5546875" style="11" customWidth="1"/>
    <col min="13555" max="13555" width="13.5546875" style="11" customWidth="1"/>
    <col min="13556" max="13556" width="9.33203125" style="11"/>
    <col min="13557" max="13557" width="16.44140625" style="11" customWidth="1"/>
    <col min="13558" max="13558" width="13.6640625" style="11" customWidth="1"/>
    <col min="13559" max="13559" width="9.44140625" style="11" bestFit="1" customWidth="1"/>
    <col min="13560" max="13801" width="9.33203125" style="11"/>
    <col min="13802" max="13805" width="2.5546875" style="11" customWidth="1"/>
    <col min="13806" max="13806" width="38" style="11" customWidth="1"/>
    <col min="13807" max="13807" width="9.33203125" style="11"/>
    <col min="13808" max="13808" width="1.5546875" style="11" customWidth="1"/>
    <col min="13809" max="13809" width="13.5546875" style="11" customWidth="1"/>
    <col min="13810" max="13810" width="1.5546875" style="11" customWidth="1"/>
    <col min="13811" max="13811" width="13.5546875" style="11" customWidth="1"/>
    <col min="13812" max="13812" width="9.33203125" style="11"/>
    <col min="13813" max="13813" width="16.44140625" style="11" customWidth="1"/>
    <col min="13814" max="13814" width="13.6640625" style="11" customWidth="1"/>
    <col min="13815" max="13815" width="9.44140625" style="11" bestFit="1" customWidth="1"/>
    <col min="13816" max="14057" width="9.33203125" style="11"/>
    <col min="14058" max="14061" width="2.5546875" style="11" customWidth="1"/>
    <col min="14062" max="14062" width="38" style="11" customWidth="1"/>
    <col min="14063" max="14063" width="9.33203125" style="11"/>
    <col min="14064" max="14064" width="1.5546875" style="11" customWidth="1"/>
    <col min="14065" max="14065" width="13.5546875" style="11" customWidth="1"/>
    <col min="14066" max="14066" width="1.5546875" style="11" customWidth="1"/>
    <col min="14067" max="14067" width="13.5546875" style="11" customWidth="1"/>
    <col min="14068" max="14068" width="9.33203125" style="11"/>
    <col min="14069" max="14069" width="16.44140625" style="11" customWidth="1"/>
    <col min="14070" max="14070" width="13.6640625" style="11" customWidth="1"/>
    <col min="14071" max="14071" width="9.44140625" style="11" bestFit="1" customWidth="1"/>
    <col min="14072" max="14313" width="9.33203125" style="11"/>
    <col min="14314" max="14317" width="2.5546875" style="11" customWidth="1"/>
    <col min="14318" max="14318" width="38" style="11" customWidth="1"/>
    <col min="14319" max="14319" width="9.33203125" style="11"/>
    <col min="14320" max="14320" width="1.5546875" style="11" customWidth="1"/>
    <col min="14321" max="14321" width="13.5546875" style="11" customWidth="1"/>
    <col min="14322" max="14322" width="1.5546875" style="11" customWidth="1"/>
    <col min="14323" max="14323" width="13.5546875" style="11" customWidth="1"/>
    <col min="14324" max="14324" width="9.33203125" style="11"/>
    <col min="14325" max="14325" width="16.44140625" style="11" customWidth="1"/>
    <col min="14326" max="14326" width="13.6640625" style="11" customWidth="1"/>
    <col min="14327" max="14327" width="9.44140625" style="11" bestFit="1" customWidth="1"/>
    <col min="14328" max="14569" width="9.33203125" style="11"/>
    <col min="14570" max="14573" width="2.5546875" style="11" customWidth="1"/>
    <col min="14574" max="14574" width="38" style="11" customWidth="1"/>
    <col min="14575" max="14575" width="9.33203125" style="11"/>
    <col min="14576" max="14576" width="1.5546875" style="11" customWidth="1"/>
    <col min="14577" max="14577" width="13.5546875" style="11" customWidth="1"/>
    <col min="14578" max="14578" width="1.5546875" style="11" customWidth="1"/>
    <col min="14579" max="14579" width="13.5546875" style="11" customWidth="1"/>
    <col min="14580" max="14580" width="9.33203125" style="11"/>
    <col min="14581" max="14581" width="16.44140625" style="11" customWidth="1"/>
    <col min="14582" max="14582" width="13.6640625" style="11" customWidth="1"/>
    <col min="14583" max="14583" width="9.44140625" style="11" bestFit="1" customWidth="1"/>
    <col min="14584" max="14825" width="9.33203125" style="11"/>
    <col min="14826" max="14829" width="2.5546875" style="11" customWidth="1"/>
    <col min="14830" max="14830" width="38" style="11" customWidth="1"/>
    <col min="14831" max="14831" width="9.33203125" style="11"/>
    <col min="14832" max="14832" width="1.5546875" style="11" customWidth="1"/>
    <col min="14833" max="14833" width="13.5546875" style="11" customWidth="1"/>
    <col min="14834" max="14834" width="1.5546875" style="11" customWidth="1"/>
    <col min="14835" max="14835" width="13.5546875" style="11" customWidth="1"/>
    <col min="14836" max="14836" width="9.33203125" style="11"/>
    <col min="14837" max="14837" width="16.44140625" style="11" customWidth="1"/>
    <col min="14838" max="14838" width="13.6640625" style="11" customWidth="1"/>
    <col min="14839" max="14839" width="9.44140625" style="11" bestFit="1" customWidth="1"/>
    <col min="14840" max="15081" width="9.33203125" style="11"/>
    <col min="15082" max="15085" width="2.5546875" style="11" customWidth="1"/>
    <col min="15086" max="15086" width="38" style="11" customWidth="1"/>
    <col min="15087" max="15087" width="9.33203125" style="11"/>
    <col min="15088" max="15088" width="1.5546875" style="11" customWidth="1"/>
    <col min="15089" max="15089" width="13.5546875" style="11" customWidth="1"/>
    <col min="15090" max="15090" width="1.5546875" style="11" customWidth="1"/>
    <col min="15091" max="15091" width="13.5546875" style="11" customWidth="1"/>
    <col min="15092" max="15092" width="9.33203125" style="11"/>
    <col min="15093" max="15093" width="16.44140625" style="11" customWidth="1"/>
    <col min="15094" max="15094" width="13.6640625" style="11" customWidth="1"/>
    <col min="15095" max="15095" width="9.44140625" style="11" bestFit="1" customWidth="1"/>
    <col min="15096" max="15337" width="9.33203125" style="11"/>
    <col min="15338" max="15341" width="2.5546875" style="11" customWidth="1"/>
    <col min="15342" max="15342" width="38" style="11" customWidth="1"/>
    <col min="15343" max="15343" width="9.33203125" style="11"/>
    <col min="15344" max="15344" width="1.5546875" style="11" customWidth="1"/>
    <col min="15345" max="15345" width="13.5546875" style="11" customWidth="1"/>
    <col min="15346" max="15346" width="1.5546875" style="11" customWidth="1"/>
    <col min="15347" max="15347" width="13.5546875" style="11" customWidth="1"/>
    <col min="15348" max="15348" width="9.33203125" style="11"/>
    <col min="15349" max="15349" width="16.44140625" style="11" customWidth="1"/>
    <col min="15350" max="15350" width="13.6640625" style="11" customWidth="1"/>
    <col min="15351" max="15351" width="9.44140625" style="11" bestFit="1" customWidth="1"/>
    <col min="15352" max="15593" width="9.33203125" style="11"/>
    <col min="15594" max="15597" width="2.5546875" style="11" customWidth="1"/>
    <col min="15598" max="15598" width="38" style="11" customWidth="1"/>
    <col min="15599" max="15599" width="9.33203125" style="11"/>
    <col min="15600" max="15600" width="1.5546875" style="11" customWidth="1"/>
    <col min="15601" max="15601" width="13.5546875" style="11" customWidth="1"/>
    <col min="15602" max="15602" width="1.5546875" style="11" customWidth="1"/>
    <col min="15603" max="15603" width="13.5546875" style="11" customWidth="1"/>
    <col min="15604" max="15604" width="9.33203125" style="11"/>
    <col min="15605" max="15605" width="16.44140625" style="11" customWidth="1"/>
    <col min="15606" max="15606" width="13.6640625" style="11" customWidth="1"/>
    <col min="15607" max="15607" width="9.44140625" style="11" bestFit="1" customWidth="1"/>
    <col min="15608" max="15849" width="9.33203125" style="11"/>
    <col min="15850" max="15853" width="2.5546875" style="11" customWidth="1"/>
    <col min="15854" max="15854" width="38" style="11" customWidth="1"/>
    <col min="15855" max="15855" width="9.33203125" style="11"/>
    <col min="15856" max="15856" width="1.5546875" style="11" customWidth="1"/>
    <col min="15857" max="15857" width="13.5546875" style="11" customWidth="1"/>
    <col min="15858" max="15858" width="1.5546875" style="11" customWidth="1"/>
    <col min="15859" max="15859" width="13.5546875" style="11" customWidth="1"/>
    <col min="15860" max="15860" width="9.33203125" style="11"/>
    <col min="15861" max="15861" width="16.44140625" style="11" customWidth="1"/>
    <col min="15862" max="15862" width="13.6640625" style="11" customWidth="1"/>
    <col min="15863" max="15863" width="9.44140625" style="11" bestFit="1" customWidth="1"/>
    <col min="15864" max="16105" width="9.33203125" style="11"/>
    <col min="16106" max="16109" width="2.5546875" style="11" customWidth="1"/>
    <col min="16110" max="16110" width="38" style="11" customWidth="1"/>
    <col min="16111" max="16111" width="9.33203125" style="11"/>
    <col min="16112" max="16112" width="1.5546875" style="11" customWidth="1"/>
    <col min="16113" max="16113" width="13.5546875" style="11" customWidth="1"/>
    <col min="16114" max="16114" width="1.5546875" style="11" customWidth="1"/>
    <col min="16115" max="16115" width="13.5546875" style="11" customWidth="1"/>
    <col min="16116" max="16116" width="9.33203125" style="11"/>
    <col min="16117" max="16117" width="16.44140625" style="11" customWidth="1"/>
    <col min="16118" max="16118" width="13.6640625" style="11" customWidth="1"/>
    <col min="16119" max="16119" width="9.44140625" style="11" bestFit="1" customWidth="1"/>
    <col min="16120" max="16384" width="9.33203125" style="11"/>
  </cols>
  <sheetData>
    <row r="1" spans="1:10" ht="16.5" customHeight="1">
      <c r="A1" s="1" t="str">
        <f>'ENG5-6'!A1</f>
        <v>Twenty-Four Con &amp; Supply Public Company Limited</v>
      </c>
      <c r="B1" s="1"/>
      <c r="C1" s="2"/>
      <c r="D1" s="3"/>
      <c r="E1" s="1"/>
      <c r="F1" s="4"/>
      <c r="G1" s="1"/>
      <c r="H1" s="1"/>
      <c r="I1" s="1"/>
      <c r="J1" s="4"/>
    </row>
    <row r="2" spans="1:10" ht="16.5" customHeight="1">
      <c r="A2" s="22" t="s">
        <v>82</v>
      </c>
      <c r="B2" s="1"/>
      <c r="C2" s="2"/>
      <c r="D2" s="3"/>
      <c r="E2" s="1"/>
      <c r="F2" s="4"/>
      <c r="G2" s="1"/>
      <c r="H2" s="1"/>
      <c r="I2" s="1"/>
      <c r="J2" s="4"/>
    </row>
    <row r="3" spans="1:10" ht="16.5" customHeight="1">
      <c r="A3" s="38" t="s">
        <v>128</v>
      </c>
      <c r="B3" s="5"/>
      <c r="C3" s="6"/>
      <c r="D3" s="7"/>
      <c r="E3" s="5"/>
      <c r="F3" s="8"/>
      <c r="G3" s="5"/>
      <c r="H3" s="5"/>
      <c r="I3" s="5"/>
      <c r="J3" s="8"/>
    </row>
    <row r="4" spans="1:10" ht="16.5" customHeight="1">
      <c r="A4" s="15"/>
      <c r="B4" s="1"/>
      <c r="C4" s="2"/>
      <c r="D4" s="3"/>
      <c r="E4" s="1"/>
      <c r="F4" s="4"/>
      <c r="G4" s="1"/>
      <c r="H4" s="1"/>
      <c r="I4" s="1"/>
      <c r="J4" s="4"/>
    </row>
    <row r="5" spans="1:10" ht="16.5" customHeight="1">
      <c r="A5" s="15"/>
      <c r="B5" s="1"/>
      <c r="C5" s="2"/>
      <c r="D5" s="3"/>
      <c r="E5" s="1"/>
      <c r="F5" s="4"/>
      <c r="G5" s="1"/>
      <c r="H5" s="1"/>
      <c r="I5" s="1"/>
      <c r="J5" s="4"/>
    </row>
    <row r="6" spans="1:10" ht="16.5" customHeight="1">
      <c r="A6" s="15"/>
      <c r="B6" s="1"/>
      <c r="C6" s="2"/>
      <c r="D6" s="3"/>
      <c r="E6" s="1"/>
      <c r="F6" s="137" t="s">
        <v>134</v>
      </c>
      <c r="G6" s="1"/>
      <c r="H6" s="165" t="s">
        <v>135</v>
      </c>
      <c r="I6" s="166"/>
      <c r="J6" s="166"/>
    </row>
    <row r="7" spans="1:10" ht="16.5" customHeight="1">
      <c r="A7" s="15"/>
      <c r="B7" s="1"/>
      <c r="C7" s="2"/>
      <c r="D7" s="3"/>
      <c r="E7" s="1"/>
      <c r="F7" s="138" t="s">
        <v>178</v>
      </c>
      <c r="G7" s="1"/>
      <c r="H7" s="163" t="s">
        <v>178</v>
      </c>
      <c r="I7" s="163"/>
      <c r="J7" s="163"/>
    </row>
    <row r="8" spans="1:10" ht="16.5" customHeight="1">
      <c r="A8" s="15"/>
      <c r="B8" s="1"/>
      <c r="C8" s="2"/>
      <c r="F8" s="134" t="s">
        <v>132</v>
      </c>
      <c r="H8" s="134" t="s">
        <v>132</v>
      </c>
      <c r="J8" s="4" t="s">
        <v>111</v>
      </c>
    </row>
    <row r="9" spans="1:10" ht="16.5" customHeight="1">
      <c r="A9" s="15"/>
      <c r="C9" s="2"/>
      <c r="D9" s="7" t="s">
        <v>3</v>
      </c>
      <c r="E9" s="15"/>
      <c r="F9" s="8" t="s">
        <v>4</v>
      </c>
      <c r="G9" s="15"/>
      <c r="H9" s="8" t="s">
        <v>4</v>
      </c>
      <c r="I9" s="15"/>
      <c r="J9" s="8" t="s">
        <v>4</v>
      </c>
    </row>
    <row r="10" spans="1:10" ht="6" customHeight="1">
      <c r="C10" s="12"/>
      <c r="D10" s="3"/>
      <c r="F10" s="34"/>
      <c r="H10" s="34"/>
      <c r="J10" s="18"/>
    </row>
    <row r="11" spans="1:10" ht="16.5" customHeight="1">
      <c r="A11" s="11" t="s">
        <v>138</v>
      </c>
      <c r="C11" s="12"/>
      <c r="D11" s="3"/>
      <c r="F11" s="34">
        <v>435748498</v>
      </c>
      <c r="H11" s="34">
        <v>435439192</v>
      </c>
      <c r="J11" s="18">
        <v>675139138</v>
      </c>
    </row>
    <row r="12" spans="1:10" ht="16.5" customHeight="1">
      <c r="A12" s="11" t="s">
        <v>47</v>
      </c>
      <c r="C12" s="12"/>
      <c r="F12" s="37">
        <v>245746310</v>
      </c>
      <c r="H12" s="37">
        <v>244477200</v>
      </c>
      <c r="J12" s="30">
        <v>303428451</v>
      </c>
    </row>
    <row r="13" spans="1:10" ht="6" customHeight="1">
      <c r="B13" s="20"/>
      <c r="C13" s="20"/>
      <c r="D13" s="20"/>
      <c r="E13" s="20"/>
      <c r="F13" s="126"/>
      <c r="G13" s="20"/>
      <c r="H13" s="126"/>
      <c r="I13" s="20"/>
      <c r="J13" s="135"/>
    </row>
    <row r="14" spans="1:10" ht="16.5" customHeight="1">
      <c r="A14" s="39" t="s">
        <v>34</v>
      </c>
      <c r="C14" s="12"/>
      <c r="F14" s="35">
        <f>SUM(F11:F13)</f>
        <v>681494808</v>
      </c>
      <c r="H14" s="35">
        <f>SUM(H11:H13)</f>
        <v>679916392</v>
      </c>
      <c r="J14" s="21">
        <f>SUM(J11:J13)</f>
        <v>978567589</v>
      </c>
    </row>
    <row r="15" spans="1:10" ht="16.5" customHeight="1">
      <c r="B15" s="20"/>
      <c r="C15" s="20"/>
      <c r="D15" s="20"/>
      <c r="E15" s="20"/>
      <c r="F15" s="126"/>
      <c r="G15" s="20"/>
      <c r="H15" s="126"/>
      <c r="I15" s="20"/>
      <c r="J15" s="135"/>
    </row>
    <row r="16" spans="1:10" ht="16.5" customHeight="1">
      <c r="A16" s="11" t="s">
        <v>152</v>
      </c>
      <c r="C16" s="12"/>
      <c r="D16" s="3"/>
      <c r="F16" s="44">
        <v>-443435926</v>
      </c>
      <c r="H16" s="44">
        <v>-443200133</v>
      </c>
      <c r="J16" s="40">
        <v>-591633755</v>
      </c>
    </row>
    <row r="17" spans="1:10" ht="16.5" customHeight="1">
      <c r="A17" s="11" t="s">
        <v>35</v>
      </c>
      <c r="C17" s="12"/>
      <c r="D17" s="3"/>
      <c r="F17" s="37">
        <v>-227996474</v>
      </c>
      <c r="H17" s="37">
        <v>-226861152</v>
      </c>
      <c r="J17" s="30">
        <v>-278430167</v>
      </c>
    </row>
    <row r="18" spans="1:10" ht="6" customHeight="1">
      <c r="B18" s="20"/>
      <c r="C18" s="20"/>
      <c r="D18" s="20"/>
      <c r="E18" s="20"/>
      <c r="F18" s="126"/>
      <c r="G18" s="20"/>
      <c r="H18" s="126"/>
      <c r="I18" s="20"/>
      <c r="J18" s="135"/>
    </row>
    <row r="19" spans="1:10" ht="16.5" customHeight="1">
      <c r="A19" s="39" t="s">
        <v>36</v>
      </c>
      <c r="C19" s="12"/>
      <c r="F19" s="35">
        <f>SUM(F16:F18)</f>
        <v>-671432400</v>
      </c>
      <c r="H19" s="35">
        <f>SUM(H16:H18)</f>
        <v>-670061285</v>
      </c>
      <c r="J19" s="21">
        <f>SUM(J16:J18)</f>
        <v>-870063922</v>
      </c>
    </row>
    <row r="20" spans="1:10" ht="16.5" customHeight="1">
      <c r="B20" s="20"/>
      <c r="C20" s="20"/>
      <c r="D20" s="20"/>
      <c r="E20" s="20"/>
      <c r="F20" s="126"/>
      <c r="G20" s="20"/>
      <c r="H20" s="126"/>
      <c r="I20" s="20"/>
      <c r="J20" s="135"/>
    </row>
    <row r="21" spans="1:10" ht="16.5" customHeight="1">
      <c r="A21" s="41" t="s">
        <v>71</v>
      </c>
      <c r="C21" s="12"/>
      <c r="D21" s="3"/>
      <c r="E21" s="15"/>
      <c r="F21" s="44">
        <f>+F14+F19</f>
        <v>10062408</v>
      </c>
      <c r="G21" s="15"/>
      <c r="H21" s="44">
        <f>+H14+H19</f>
        <v>9855107</v>
      </c>
      <c r="I21" s="15"/>
      <c r="J21" s="40">
        <f>+J14+J19</f>
        <v>108503667</v>
      </c>
    </row>
    <row r="22" spans="1:10" ht="16.5" customHeight="1">
      <c r="A22" s="11" t="s">
        <v>37</v>
      </c>
      <c r="C22" s="2"/>
      <c r="D22" s="42">
        <v>27</v>
      </c>
      <c r="F22" s="35">
        <v>8777816.1500000004</v>
      </c>
      <c r="H22" s="35">
        <v>9116630</v>
      </c>
      <c r="J22" s="21">
        <v>3695927</v>
      </c>
    </row>
    <row r="23" spans="1:10" ht="6" customHeight="1">
      <c r="B23" s="20"/>
      <c r="C23" s="20"/>
      <c r="D23" s="20"/>
      <c r="E23" s="20"/>
      <c r="F23" s="126"/>
      <c r="G23" s="20"/>
      <c r="H23" s="126"/>
      <c r="I23" s="20"/>
      <c r="J23" s="135"/>
    </row>
    <row r="24" spans="1:10" ht="16.5" customHeight="1">
      <c r="A24" s="39" t="s">
        <v>72</v>
      </c>
      <c r="C24" s="12"/>
      <c r="F24" s="34">
        <f>+F21+F22</f>
        <v>18840224.149999999</v>
      </c>
      <c r="H24" s="34">
        <f>+H21+H22</f>
        <v>18971737</v>
      </c>
      <c r="J24" s="18">
        <f>+J21+J22</f>
        <v>112199594</v>
      </c>
    </row>
    <row r="25" spans="1:10" ht="16.5" customHeight="1">
      <c r="B25" s="20"/>
      <c r="C25" s="20"/>
      <c r="D25" s="20"/>
      <c r="E25" s="20"/>
      <c r="F25" s="126"/>
      <c r="G25" s="20"/>
      <c r="H25" s="126"/>
      <c r="I25" s="20"/>
      <c r="J25" s="135"/>
    </row>
    <row r="26" spans="1:10" ht="16.5" customHeight="1">
      <c r="A26" s="11" t="s">
        <v>38</v>
      </c>
      <c r="C26" s="12"/>
      <c r="E26" s="15"/>
      <c r="F26" s="34">
        <v>-9318398</v>
      </c>
      <c r="G26" s="15"/>
      <c r="H26" s="34">
        <v>-8755585</v>
      </c>
      <c r="I26" s="15"/>
      <c r="J26" s="18">
        <v>-15432835</v>
      </c>
    </row>
    <row r="27" spans="1:10" ht="16.5" customHeight="1">
      <c r="A27" s="11" t="s">
        <v>39</v>
      </c>
      <c r="E27" s="15"/>
      <c r="F27" s="35">
        <v>-62009546.25</v>
      </c>
      <c r="G27" s="15"/>
      <c r="H27" s="35">
        <v>-61453775</v>
      </c>
      <c r="I27" s="15"/>
      <c r="J27" s="21">
        <v>-60162695</v>
      </c>
    </row>
    <row r="28" spans="1:10" ht="6" customHeight="1">
      <c r="B28" s="20"/>
      <c r="C28" s="20"/>
      <c r="D28" s="20"/>
      <c r="E28" s="20"/>
      <c r="F28" s="126"/>
      <c r="G28" s="20"/>
      <c r="H28" s="126"/>
      <c r="I28" s="20"/>
      <c r="J28" s="135"/>
    </row>
    <row r="29" spans="1:10" ht="16.5" customHeight="1">
      <c r="A29" s="39" t="s">
        <v>40</v>
      </c>
      <c r="C29" s="12"/>
      <c r="F29" s="35">
        <f>+F26+F27</f>
        <v>-71327944.25</v>
      </c>
      <c r="H29" s="35">
        <f>+H26+H27</f>
        <v>-70209360</v>
      </c>
      <c r="J29" s="21">
        <f>+J26+J27</f>
        <v>-75595530</v>
      </c>
    </row>
    <row r="30" spans="1:10" ht="16.5" customHeight="1">
      <c r="B30" s="20"/>
      <c r="C30" s="20"/>
      <c r="D30" s="20"/>
      <c r="E30" s="20"/>
      <c r="F30" s="126"/>
      <c r="G30" s="20"/>
      <c r="H30" s="126"/>
      <c r="I30" s="20"/>
      <c r="J30" s="135"/>
    </row>
    <row r="31" spans="1:10" ht="16.5" customHeight="1">
      <c r="A31" s="1" t="s">
        <v>161</v>
      </c>
      <c r="B31" s="20"/>
      <c r="C31" s="12"/>
      <c r="E31" s="15"/>
      <c r="F31" s="127"/>
      <c r="H31" s="127"/>
      <c r="J31" s="136"/>
    </row>
    <row r="32" spans="1:10" ht="16.5" customHeight="1">
      <c r="B32" s="1" t="s">
        <v>46</v>
      </c>
      <c r="C32" s="1"/>
      <c r="E32" s="15"/>
      <c r="F32" s="34">
        <f>+F24+F29</f>
        <v>-52487720.100000001</v>
      </c>
      <c r="G32" s="15"/>
      <c r="H32" s="34">
        <f>+H24+H29</f>
        <v>-51237623</v>
      </c>
      <c r="I32" s="15"/>
      <c r="J32" s="18">
        <v>36604064</v>
      </c>
    </row>
    <row r="33" spans="1:10" ht="16.5" customHeight="1">
      <c r="A33" s="11" t="s">
        <v>53</v>
      </c>
      <c r="C33" s="12"/>
      <c r="E33" s="15"/>
      <c r="F33" s="35">
        <v>-3542678.94</v>
      </c>
      <c r="G33" s="15"/>
      <c r="H33" s="35">
        <v>-3556979</v>
      </c>
      <c r="I33" s="15"/>
      <c r="J33" s="21">
        <v>-5067487</v>
      </c>
    </row>
    <row r="34" spans="1:10" ht="6" customHeight="1">
      <c r="B34" s="20"/>
      <c r="C34" s="20"/>
      <c r="D34" s="20"/>
      <c r="E34" s="20"/>
      <c r="F34" s="126"/>
      <c r="G34" s="20"/>
      <c r="H34" s="126"/>
      <c r="I34" s="20"/>
      <c r="J34" s="135"/>
    </row>
    <row r="35" spans="1:10" ht="16.5" customHeight="1">
      <c r="A35" s="1" t="s">
        <v>160</v>
      </c>
      <c r="C35" s="12"/>
      <c r="E35" s="15"/>
      <c r="F35" s="34">
        <f>SUM(F32:F33)</f>
        <v>-56030399.039999999</v>
      </c>
      <c r="G35" s="15"/>
      <c r="H35" s="34">
        <f>SUM(H32:H33)</f>
        <v>-54794602</v>
      </c>
      <c r="I35" s="15"/>
      <c r="J35" s="18">
        <f>SUM(J32:J33)</f>
        <v>31536577</v>
      </c>
    </row>
    <row r="36" spans="1:10" ht="16.5" customHeight="1">
      <c r="A36" s="11" t="s">
        <v>162</v>
      </c>
      <c r="C36" s="12"/>
      <c r="D36" s="13">
        <v>29</v>
      </c>
      <c r="E36" s="15"/>
      <c r="F36" s="35">
        <v>10959355.208000001</v>
      </c>
      <c r="G36" s="15"/>
      <c r="H36" s="35">
        <v>10712735</v>
      </c>
      <c r="I36" s="15"/>
      <c r="J36" s="21">
        <v>-7042346</v>
      </c>
    </row>
    <row r="37" spans="1:10" ht="6" customHeight="1">
      <c r="B37" s="20"/>
      <c r="C37" s="20"/>
      <c r="D37" s="20"/>
      <c r="E37" s="20"/>
      <c r="F37" s="126"/>
      <c r="G37" s="20"/>
      <c r="H37" s="126"/>
      <c r="I37" s="20"/>
      <c r="J37" s="135"/>
    </row>
    <row r="38" spans="1:10" ht="16.5" customHeight="1">
      <c r="A38" s="1" t="s">
        <v>159</v>
      </c>
      <c r="C38" s="12"/>
      <c r="E38" s="15"/>
      <c r="F38" s="35">
        <f>+F35+F36</f>
        <v>-45071043.832000002</v>
      </c>
      <c r="G38" s="15"/>
      <c r="H38" s="35">
        <f>+H35+H36</f>
        <v>-44081867</v>
      </c>
      <c r="I38" s="15"/>
      <c r="J38" s="21">
        <f>+J35+J36</f>
        <v>24494231</v>
      </c>
    </row>
    <row r="39" spans="1:10" ht="16.5" customHeight="1">
      <c r="A39" s="39"/>
      <c r="C39" s="12"/>
      <c r="F39" s="34"/>
      <c r="H39" s="34"/>
      <c r="J39" s="18"/>
    </row>
    <row r="40" spans="1:10" ht="16.5" customHeight="1">
      <c r="A40" s="39" t="s">
        <v>175</v>
      </c>
      <c r="D40" s="12"/>
      <c r="E40" s="13"/>
      <c r="F40" s="127"/>
      <c r="G40" s="18"/>
      <c r="H40" s="127"/>
      <c r="I40" s="18"/>
      <c r="J40" s="136"/>
    </row>
    <row r="41" spans="1:10" ht="16.5" customHeight="1">
      <c r="A41" s="39" t="s">
        <v>81</v>
      </c>
      <c r="D41" s="12"/>
      <c r="E41" s="13"/>
      <c r="F41" s="127"/>
      <c r="G41" s="18"/>
      <c r="H41" s="127"/>
      <c r="I41" s="18"/>
      <c r="J41" s="136"/>
    </row>
    <row r="42" spans="1:10" ht="16.5" customHeight="1">
      <c r="A42" s="39"/>
      <c r="B42" s="11" t="s">
        <v>87</v>
      </c>
      <c r="D42" s="11"/>
      <c r="E42" s="13"/>
      <c r="F42" s="34">
        <v>0</v>
      </c>
      <c r="G42" s="18"/>
      <c r="H42" s="34">
        <v>0</v>
      </c>
      <c r="I42" s="18"/>
      <c r="J42" s="18">
        <v>-44104</v>
      </c>
    </row>
    <row r="43" spans="1:10" ht="16.5" customHeight="1">
      <c r="A43" s="39"/>
      <c r="B43" s="11" t="s">
        <v>88</v>
      </c>
      <c r="D43" s="11"/>
      <c r="E43" s="13"/>
      <c r="F43" s="128">
        <v>0</v>
      </c>
      <c r="G43" s="18"/>
      <c r="H43" s="128">
        <v>0</v>
      </c>
      <c r="I43" s="18"/>
      <c r="J43" s="129">
        <v>8821</v>
      </c>
    </row>
    <row r="44" spans="1:10" ht="6" customHeight="1">
      <c r="A44" s="1"/>
      <c r="D44" s="12"/>
      <c r="E44" s="13"/>
      <c r="F44" s="34"/>
      <c r="H44" s="34"/>
      <c r="J44" s="18"/>
    </row>
    <row r="45" spans="1:10" ht="16.5" customHeight="1">
      <c r="A45" s="1" t="s">
        <v>176</v>
      </c>
      <c r="D45" s="12"/>
      <c r="E45" s="13"/>
      <c r="F45" s="34"/>
      <c r="H45" s="34"/>
      <c r="J45" s="18"/>
    </row>
    <row r="46" spans="1:10" ht="16.5" customHeight="1">
      <c r="A46" s="1" t="s">
        <v>74</v>
      </c>
      <c r="D46" s="12"/>
      <c r="E46" s="13"/>
      <c r="F46" s="35">
        <f>SUM(F42:F43)</f>
        <v>0</v>
      </c>
      <c r="H46" s="35">
        <f>SUM(H42:H43)</f>
        <v>0</v>
      </c>
      <c r="J46" s="21">
        <f>SUM(J42:J43)</f>
        <v>-35283</v>
      </c>
    </row>
    <row r="47" spans="1:10" ht="6" customHeight="1">
      <c r="A47" s="1"/>
      <c r="D47" s="12"/>
      <c r="E47" s="13"/>
      <c r="F47" s="34"/>
      <c r="H47" s="34"/>
      <c r="J47" s="18"/>
    </row>
    <row r="48" spans="1:10" ht="16.5" customHeight="1" thickBot="1">
      <c r="A48" s="1" t="s">
        <v>158</v>
      </c>
      <c r="D48" s="12"/>
      <c r="E48" s="13"/>
      <c r="F48" s="36">
        <f>F38+F46</f>
        <v>-45071043.832000002</v>
      </c>
      <c r="H48" s="36">
        <f>H38+H46</f>
        <v>-44081867</v>
      </c>
      <c r="J48" s="23">
        <f>J38+J46</f>
        <v>24458948</v>
      </c>
    </row>
    <row r="49" spans="1:10" ht="16.5" customHeight="1" thickTop="1">
      <c r="A49" s="39"/>
      <c r="D49" s="12"/>
      <c r="E49" s="13"/>
      <c r="F49" s="34"/>
      <c r="H49" s="34"/>
      <c r="J49" s="18"/>
    </row>
    <row r="50" spans="1:10" ht="16.5" customHeight="1">
      <c r="A50" s="1" t="s">
        <v>157</v>
      </c>
      <c r="D50" s="12"/>
      <c r="E50" s="13"/>
      <c r="F50" s="34"/>
      <c r="H50" s="34"/>
      <c r="J50" s="18"/>
    </row>
    <row r="51" spans="1:10" ht="6" customHeight="1">
      <c r="A51" s="1"/>
      <c r="D51" s="12"/>
      <c r="E51" s="13"/>
      <c r="F51" s="34"/>
      <c r="H51" s="34"/>
      <c r="J51" s="18"/>
    </row>
    <row r="52" spans="1:10" ht="16.5" customHeight="1" thickBot="1">
      <c r="A52" s="11" t="s">
        <v>168</v>
      </c>
      <c r="D52" s="116">
        <v>30</v>
      </c>
      <c r="E52" s="114"/>
      <c r="F52" s="119">
        <f>F48/430000000</f>
        <v>-0.10481638100465117</v>
      </c>
      <c r="G52" s="115"/>
      <c r="H52" s="119">
        <f>H48/430000000</f>
        <v>-0.10251596976744186</v>
      </c>
      <c r="I52" s="115"/>
      <c r="J52" s="124">
        <v>7.5247926816130711E-2</v>
      </c>
    </row>
    <row r="53" spans="1:10" ht="20.25" customHeight="1" thickTop="1">
      <c r="D53" s="43"/>
      <c r="E53" s="13"/>
      <c r="F53" s="18"/>
      <c r="J53" s="18"/>
    </row>
    <row r="54" spans="1:10" ht="17.25" customHeight="1">
      <c r="A54" s="39"/>
      <c r="C54" s="12"/>
      <c r="F54" s="18"/>
      <c r="J54" s="18"/>
    </row>
    <row r="55" spans="1:10" ht="15.75" customHeight="1">
      <c r="A55" s="39"/>
      <c r="C55" s="12"/>
      <c r="F55" s="18"/>
      <c r="J55" s="18"/>
    </row>
    <row r="66" spans="1:10" ht="22.2" customHeight="1">
      <c r="A66" s="27" t="str">
        <f>'ENG5-6'!A53</f>
        <v>The notes to the financial statements are an integral part of these financial statements.</v>
      </c>
      <c r="B66" s="27"/>
      <c r="C66" s="28"/>
      <c r="D66" s="29"/>
      <c r="E66" s="27"/>
      <c r="F66" s="21"/>
      <c r="G66" s="27"/>
      <c r="H66" s="27"/>
      <c r="I66" s="27"/>
      <c r="J66" s="21"/>
    </row>
  </sheetData>
  <mergeCells count="2">
    <mergeCell ref="H6:J6"/>
    <mergeCell ref="H7:J7"/>
  </mergeCells>
  <pageMargins left="0.8" right="0.5" top="0.5" bottom="0.6" header="0.49" footer="0.4"/>
  <pageSetup paperSize="9" scale="80" firstPageNumber="7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3029E-3289-4845-89F2-F750C08840B3}">
  <dimension ref="A1:Q36"/>
  <sheetViews>
    <sheetView zoomScaleNormal="100" workbookViewId="0">
      <selection activeCell="E25" sqref="E25"/>
    </sheetView>
  </sheetViews>
  <sheetFormatPr defaultColWidth="10.5546875" defaultRowHeight="16.5" customHeight="1"/>
  <cols>
    <col min="1" max="1" width="1.6640625" style="50" customWidth="1"/>
    <col min="2" max="2" width="39" style="50" customWidth="1"/>
    <col min="3" max="3" width="5.6640625" style="54" customWidth="1"/>
    <col min="4" max="4" width="0.88671875" style="54" customWidth="1"/>
    <col min="5" max="5" width="13.6640625" style="54" customWidth="1"/>
    <col min="6" max="6" width="0.88671875" style="54" customWidth="1"/>
    <col min="7" max="7" width="11.6640625" style="54" bestFit="1" customWidth="1"/>
    <col min="8" max="8" width="0.88671875" style="54" customWidth="1"/>
    <col min="9" max="9" width="13.6640625" style="54" customWidth="1"/>
    <col min="10" max="10" width="0.88671875" style="54" customWidth="1"/>
    <col min="11" max="11" width="21.33203125" style="66" customWidth="1"/>
    <col min="12" max="12" width="0.88671875" style="66" customWidth="1"/>
    <col min="13" max="13" width="13.88671875" style="54" customWidth="1"/>
    <col min="14" max="14" width="0.88671875" style="54" customWidth="1"/>
    <col min="15" max="15" width="11.33203125" style="54" bestFit="1" customWidth="1"/>
    <col min="16" max="16" width="0.88671875" style="50" customWidth="1"/>
    <col min="17" max="17" width="10.6640625" style="50" customWidth="1"/>
    <col min="18" max="232" width="10.5546875" style="50"/>
    <col min="233" max="233" width="2" style="50" customWidth="1"/>
    <col min="234" max="234" width="68.33203125" style="50" customWidth="1"/>
    <col min="235" max="235" width="9" style="50" customWidth="1"/>
    <col min="236" max="236" width="0.6640625" style="50" customWidth="1"/>
    <col min="237" max="237" width="13.5546875" style="50" customWidth="1"/>
    <col min="238" max="238" width="0.6640625" style="50" customWidth="1"/>
    <col min="239" max="239" width="15.33203125" style="50" customWidth="1"/>
    <col min="240" max="240" width="0.6640625" style="50" customWidth="1"/>
    <col min="241" max="241" width="14.5546875" style="50" customWidth="1"/>
    <col min="242" max="242" width="11.44140625" style="50" bestFit="1" customWidth="1"/>
    <col min="243" max="488" width="10.5546875" style="50"/>
    <col min="489" max="489" width="2" style="50" customWidth="1"/>
    <col min="490" max="490" width="68.33203125" style="50" customWidth="1"/>
    <col min="491" max="491" width="9" style="50" customWidth="1"/>
    <col min="492" max="492" width="0.6640625" style="50" customWidth="1"/>
    <col min="493" max="493" width="13.5546875" style="50" customWidth="1"/>
    <col min="494" max="494" width="0.6640625" style="50" customWidth="1"/>
    <col min="495" max="495" width="15.33203125" style="50" customWidth="1"/>
    <col min="496" max="496" width="0.6640625" style="50" customWidth="1"/>
    <col min="497" max="497" width="14.5546875" style="50" customWidth="1"/>
    <col min="498" max="498" width="11.44140625" style="50" bestFit="1" customWidth="1"/>
    <col min="499" max="744" width="10.5546875" style="50"/>
    <col min="745" max="745" width="2" style="50" customWidth="1"/>
    <col min="746" max="746" width="68.33203125" style="50" customWidth="1"/>
    <col min="747" max="747" width="9" style="50" customWidth="1"/>
    <col min="748" max="748" width="0.6640625" style="50" customWidth="1"/>
    <col min="749" max="749" width="13.5546875" style="50" customWidth="1"/>
    <col min="750" max="750" width="0.6640625" style="50" customWidth="1"/>
    <col min="751" max="751" width="15.33203125" style="50" customWidth="1"/>
    <col min="752" max="752" width="0.6640625" style="50" customWidth="1"/>
    <col min="753" max="753" width="14.5546875" style="50" customWidth="1"/>
    <col min="754" max="754" width="11.44140625" style="50" bestFit="1" customWidth="1"/>
    <col min="755" max="1000" width="10.5546875" style="50"/>
    <col min="1001" max="1001" width="2" style="50" customWidth="1"/>
    <col min="1002" max="1002" width="68.33203125" style="50" customWidth="1"/>
    <col min="1003" max="1003" width="9" style="50" customWidth="1"/>
    <col min="1004" max="1004" width="0.6640625" style="50" customWidth="1"/>
    <col min="1005" max="1005" width="13.5546875" style="50" customWidth="1"/>
    <col min="1006" max="1006" width="0.6640625" style="50" customWidth="1"/>
    <col min="1007" max="1007" width="15.33203125" style="50" customWidth="1"/>
    <col min="1008" max="1008" width="0.6640625" style="50" customWidth="1"/>
    <col min="1009" max="1009" width="14.5546875" style="50" customWidth="1"/>
    <col min="1010" max="1010" width="11.44140625" style="50" bestFit="1" customWidth="1"/>
    <col min="1011" max="1256" width="10.5546875" style="50"/>
    <col min="1257" max="1257" width="2" style="50" customWidth="1"/>
    <col min="1258" max="1258" width="68.33203125" style="50" customWidth="1"/>
    <col min="1259" max="1259" width="9" style="50" customWidth="1"/>
    <col min="1260" max="1260" width="0.6640625" style="50" customWidth="1"/>
    <col min="1261" max="1261" width="13.5546875" style="50" customWidth="1"/>
    <col min="1262" max="1262" width="0.6640625" style="50" customWidth="1"/>
    <col min="1263" max="1263" width="15.33203125" style="50" customWidth="1"/>
    <col min="1264" max="1264" width="0.6640625" style="50" customWidth="1"/>
    <col min="1265" max="1265" width="14.5546875" style="50" customWidth="1"/>
    <col min="1266" max="1266" width="11.44140625" style="50" bestFit="1" customWidth="1"/>
    <col min="1267" max="1512" width="10.5546875" style="50"/>
    <col min="1513" max="1513" width="2" style="50" customWidth="1"/>
    <col min="1514" max="1514" width="68.33203125" style="50" customWidth="1"/>
    <col min="1515" max="1515" width="9" style="50" customWidth="1"/>
    <col min="1516" max="1516" width="0.6640625" style="50" customWidth="1"/>
    <col min="1517" max="1517" width="13.5546875" style="50" customWidth="1"/>
    <col min="1518" max="1518" width="0.6640625" style="50" customWidth="1"/>
    <col min="1519" max="1519" width="15.33203125" style="50" customWidth="1"/>
    <col min="1520" max="1520" width="0.6640625" style="50" customWidth="1"/>
    <col min="1521" max="1521" width="14.5546875" style="50" customWidth="1"/>
    <col min="1522" max="1522" width="11.44140625" style="50" bestFit="1" customWidth="1"/>
    <col min="1523" max="1768" width="10.5546875" style="50"/>
    <col min="1769" max="1769" width="2" style="50" customWidth="1"/>
    <col min="1770" max="1770" width="68.33203125" style="50" customWidth="1"/>
    <col min="1771" max="1771" width="9" style="50" customWidth="1"/>
    <col min="1772" max="1772" width="0.6640625" style="50" customWidth="1"/>
    <col min="1773" max="1773" width="13.5546875" style="50" customWidth="1"/>
    <col min="1774" max="1774" width="0.6640625" style="50" customWidth="1"/>
    <col min="1775" max="1775" width="15.33203125" style="50" customWidth="1"/>
    <col min="1776" max="1776" width="0.6640625" style="50" customWidth="1"/>
    <col min="1777" max="1777" width="14.5546875" style="50" customWidth="1"/>
    <col min="1778" max="1778" width="11.44140625" style="50" bestFit="1" customWidth="1"/>
    <col min="1779" max="2024" width="10.5546875" style="50"/>
    <col min="2025" max="2025" width="2" style="50" customWidth="1"/>
    <col min="2026" max="2026" width="68.33203125" style="50" customWidth="1"/>
    <col min="2027" max="2027" width="9" style="50" customWidth="1"/>
    <col min="2028" max="2028" width="0.6640625" style="50" customWidth="1"/>
    <col min="2029" max="2029" width="13.5546875" style="50" customWidth="1"/>
    <col min="2030" max="2030" width="0.6640625" style="50" customWidth="1"/>
    <col min="2031" max="2031" width="15.33203125" style="50" customWidth="1"/>
    <col min="2032" max="2032" width="0.6640625" style="50" customWidth="1"/>
    <col min="2033" max="2033" width="14.5546875" style="50" customWidth="1"/>
    <col min="2034" max="2034" width="11.44140625" style="50" bestFit="1" customWidth="1"/>
    <col min="2035" max="2280" width="10.5546875" style="50"/>
    <col min="2281" max="2281" width="2" style="50" customWidth="1"/>
    <col min="2282" max="2282" width="68.33203125" style="50" customWidth="1"/>
    <col min="2283" max="2283" width="9" style="50" customWidth="1"/>
    <col min="2284" max="2284" width="0.6640625" style="50" customWidth="1"/>
    <col min="2285" max="2285" width="13.5546875" style="50" customWidth="1"/>
    <col min="2286" max="2286" width="0.6640625" style="50" customWidth="1"/>
    <col min="2287" max="2287" width="15.33203125" style="50" customWidth="1"/>
    <col min="2288" max="2288" width="0.6640625" style="50" customWidth="1"/>
    <col min="2289" max="2289" width="14.5546875" style="50" customWidth="1"/>
    <col min="2290" max="2290" width="11.44140625" style="50" bestFit="1" customWidth="1"/>
    <col min="2291" max="2536" width="10.5546875" style="50"/>
    <col min="2537" max="2537" width="2" style="50" customWidth="1"/>
    <col min="2538" max="2538" width="68.33203125" style="50" customWidth="1"/>
    <col min="2539" max="2539" width="9" style="50" customWidth="1"/>
    <col min="2540" max="2540" width="0.6640625" style="50" customWidth="1"/>
    <col min="2541" max="2541" width="13.5546875" style="50" customWidth="1"/>
    <col min="2542" max="2542" width="0.6640625" style="50" customWidth="1"/>
    <col min="2543" max="2543" width="15.33203125" style="50" customWidth="1"/>
    <col min="2544" max="2544" width="0.6640625" style="50" customWidth="1"/>
    <col min="2545" max="2545" width="14.5546875" style="50" customWidth="1"/>
    <col min="2546" max="2546" width="11.44140625" style="50" bestFit="1" customWidth="1"/>
    <col min="2547" max="2792" width="10.5546875" style="50"/>
    <col min="2793" max="2793" width="2" style="50" customWidth="1"/>
    <col min="2794" max="2794" width="68.33203125" style="50" customWidth="1"/>
    <col min="2795" max="2795" width="9" style="50" customWidth="1"/>
    <col min="2796" max="2796" width="0.6640625" style="50" customWidth="1"/>
    <col min="2797" max="2797" width="13.5546875" style="50" customWidth="1"/>
    <col min="2798" max="2798" width="0.6640625" style="50" customWidth="1"/>
    <col min="2799" max="2799" width="15.33203125" style="50" customWidth="1"/>
    <col min="2800" max="2800" width="0.6640625" style="50" customWidth="1"/>
    <col min="2801" max="2801" width="14.5546875" style="50" customWidth="1"/>
    <col min="2802" max="2802" width="11.44140625" style="50" bestFit="1" customWidth="1"/>
    <col min="2803" max="3048" width="10.5546875" style="50"/>
    <col min="3049" max="3049" width="2" style="50" customWidth="1"/>
    <col min="3050" max="3050" width="68.33203125" style="50" customWidth="1"/>
    <col min="3051" max="3051" width="9" style="50" customWidth="1"/>
    <col min="3052" max="3052" width="0.6640625" style="50" customWidth="1"/>
    <col min="3053" max="3053" width="13.5546875" style="50" customWidth="1"/>
    <col min="3054" max="3054" width="0.6640625" style="50" customWidth="1"/>
    <col min="3055" max="3055" width="15.33203125" style="50" customWidth="1"/>
    <col min="3056" max="3056" width="0.6640625" style="50" customWidth="1"/>
    <col min="3057" max="3057" width="14.5546875" style="50" customWidth="1"/>
    <col min="3058" max="3058" width="11.44140625" style="50" bestFit="1" customWidth="1"/>
    <col min="3059" max="3304" width="10.5546875" style="50"/>
    <col min="3305" max="3305" width="2" style="50" customWidth="1"/>
    <col min="3306" max="3306" width="68.33203125" style="50" customWidth="1"/>
    <col min="3307" max="3307" width="9" style="50" customWidth="1"/>
    <col min="3308" max="3308" width="0.6640625" style="50" customWidth="1"/>
    <col min="3309" max="3309" width="13.5546875" style="50" customWidth="1"/>
    <col min="3310" max="3310" width="0.6640625" style="50" customWidth="1"/>
    <col min="3311" max="3311" width="15.33203125" style="50" customWidth="1"/>
    <col min="3312" max="3312" width="0.6640625" style="50" customWidth="1"/>
    <col min="3313" max="3313" width="14.5546875" style="50" customWidth="1"/>
    <col min="3314" max="3314" width="11.44140625" style="50" bestFit="1" customWidth="1"/>
    <col min="3315" max="3560" width="10.5546875" style="50"/>
    <col min="3561" max="3561" width="2" style="50" customWidth="1"/>
    <col min="3562" max="3562" width="68.33203125" style="50" customWidth="1"/>
    <col min="3563" max="3563" width="9" style="50" customWidth="1"/>
    <col min="3564" max="3564" width="0.6640625" style="50" customWidth="1"/>
    <col min="3565" max="3565" width="13.5546875" style="50" customWidth="1"/>
    <col min="3566" max="3566" width="0.6640625" style="50" customWidth="1"/>
    <col min="3567" max="3567" width="15.33203125" style="50" customWidth="1"/>
    <col min="3568" max="3568" width="0.6640625" style="50" customWidth="1"/>
    <col min="3569" max="3569" width="14.5546875" style="50" customWidth="1"/>
    <col min="3570" max="3570" width="11.44140625" style="50" bestFit="1" customWidth="1"/>
    <col min="3571" max="3816" width="10.5546875" style="50"/>
    <col min="3817" max="3817" width="2" style="50" customWidth="1"/>
    <col min="3818" max="3818" width="68.33203125" style="50" customWidth="1"/>
    <col min="3819" max="3819" width="9" style="50" customWidth="1"/>
    <col min="3820" max="3820" width="0.6640625" style="50" customWidth="1"/>
    <col min="3821" max="3821" width="13.5546875" style="50" customWidth="1"/>
    <col min="3822" max="3822" width="0.6640625" style="50" customWidth="1"/>
    <col min="3823" max="3823" width="15.33203125" style="50" customWidth="1"/>
    <col min="3824" max="3824" width="0.6640625" style="50" customWidth="1"/>
    <col min="3825" max="3825" width="14.5546875" style="50" customWidth="1"/>
    <col min="3826" max="3826" width="11.44140625" style="50" bestFit="1" customWidth="1"/>
    <col min="3827" max="4072" width="10.5546875" style="50"/>
    <col min="4073" max="4073" width="2" style="50" customWidth="1"/>
    <col min="4074" max="4074" width="68.33203125" style="50" customWidth="1"/>
    <col min="4075" max="4075" width="9" style="50" customWidth="1"/>
    <col min="4076" max="4076" width="0.6640625" style="50" customWidth="1"/>
    <col min="4077" max="4077" width="13.5546875" style="50" customWidth="1"/>
    <col min="4078" max="4078" width="0.6640625" style="50" customWidth="1"/>
    <col min="4079" max="4079" width="15.33203125" style="50" customWidth="1"/>
    <col min="4080" max="4080" width="0.6640625" style="50" customWidth="1"/>
    <col min="4081" max="4081" width="14.5546875" style="50" customWidth="1"/>
    <col min="4082" max="4082" width="11.44140625" style="50" bestFit="1" customWidth="1"/>
    <col min="4083" max="4328" width="10.5546875" style="50"/>
    <col min="4329" max="4329" width="2" style="50" customWidth="1"/>
    <col min="4330" max="4330" width="68.33203125" style="50" customWidth="1"/>
    <col min="4331" max="4331" width="9" style="50" customWidth="1"/>
    <col min="4332" max="4332" width="0.6640625" style="50" customWidth="1"/>
    <col min="4333" max="4333" width="13.5546875" style="50" customWidth="1"/>
    <col min="4334" max="4334" width="0.6640625" style="50" customWidth="1"/>
    <col min="4335" max="4335" width="15.33203125" style="50" customWidth="1"/>
    <col min="4336" max="4336" width="0.6640625" style="50" customWidth="1"/>
    <col min="4337" max="4337" width="14.5546875" style="50" customWidth="1"/>
    <col min="4338" max="4338" width="11.44140625" style="50" bestFit="1" customWidth="1"/>
    <col min="4339" max="4584" width="10.5546875" style="50"/>
    <col min="4585" max="4585" width="2" style="50" customWidth="1"/>
    <col min="4586" max="4586" width="68.33203125" style="50" customWidth="1"/>
    <col min="4587" max="4587" width="9" style="50" customWidth="1"/>
    <col min="4588" max="4588" width="0.6640625" style="50" customWidth="1"/>
    <col min="4589" max="4589" width="13.5546875" style="50" customWidth="1"/>
    <col min="4590" max="4590" width="0.6640625" style="50" customWidth="1"/>
    <col min="4591" max="4591" width="15.33203125" style="50" customWidth="1"/>
    <col min="4592" max="4592" width="0.6640625" style="50" customWidth="1"/>
    <col min="4593" max="4593" width="14.5546875" style="50" customWidth="1"/>
    <col min="4594" max="4594" width="11.44140625" style="50" bestFit="1" customWidth="1"/>
    <col min="4595" max="4840" width="10.5546875" style="50"/>
    <col min="4841" max="4841" width="2" style="50" customWidth="1"/>
    <col min="4842" max="4842" width="68.33203125" style="50" customWidth="1"/>
    <col min="4843" max="4843" width="9" style="50" customWidth="1"/>
    <col min="4844" max="4844" width="0.6640625" style="50" customWidth="1"/>
    <col min="4845" max="4845" width="13.5546875" style="50" customWidth="1"/>
    <col min="4846" max="4846" width="0.6640625" style="50" customWidth="1"/>
    <col min="4847" max="4847" width="15.33203125" style="50" customWidth="1"/>
    <col min="4848" max="4848" width="0.6640625" style="50" customWidth="1"/>
    <col min="4849" max="4849" width="14.5546875" style="50" customWidth="1"/>
    <col min="4850" max="4850" width="11.44140625" style="50" bestFit="1" customWidth="1"/>
    <col min="4851" max="5096" width="10.5546875" style="50"/>
    <col min="5097" max="5097" width="2" style="50" customWidth="1"/>
    <col min="5098" max="5098" width="68.33203125" style="50" customWidth="1"/>
    <col min="5099" max="5099" width="9" style="50" customWidth="1"/>
    <col min="5100" max="5100" width="0.6640625" style="50" customWidth="1"/>
    <col min="5101" max="5101" width="13.5546875" style="50" customWidth="1"/>
    <col min="5102" max="5102" width="0.6640625" style="50" customWidth="1"/>
    <col min="5103" max="5103" width="15.33203125" style="50" customWidth="1"/>
    <col min="5104" max="5104" width="0.6640625" style="50" customWidth="1"/>
    <col min="5105" max="5105" width="14.5546875" style="50" customWidth="1"/>
    <col min="5106" max="5106" width="11.44140625" style="50" bestFit="1" customWidth="1"/>
    <col min="5107" max="5352" width="10.5546875" style="50"/>
    <col min="5353" max="5353" width="2" style="50" customWidth="1"/>
    <col min="5354" max="5354" width="68.33203125" style="50" customWidth="1"/>
    <col min="5355" max="5355" width="9" style="50" customWidth="1"/>
    <col min="5356" max="5356" width="0.6640625" style="50" customWidth="1"/>
    <col min="5357" max="5357" width="13.5546875" style="50" customWidth="1"/>
    <col min="5358" max="5358" width="0.6640625" style="50" customWidth="1"/>
    <col min="5359" max="5359" width="15.33203125" style="50" customWidth="1"/>
    <col min="5360" max="5360" width="0.6640625" style="50" customWidth="1"/>
    <col min="5361" max="5361" width="14.5546875" style="50" customWidth="1"/>
    <col min="5362" max="5362" width="11.44140625" style="50" bestFit="1" customWidth="1"/>
    <col min="5363" max="5608" width="10.5546875" style="50"/>
    <col min="5609" max="5609" width="2" style="50" customWidth="1"/>
    <col min="5610" max="5610" width="68.33203125" style="50" customWidth="1"/>
    <col min="5611" max="5611" width="9" style="50" customWidth="1"/>
    <col min="5612" max="5612" width="0.6640625" style="50" customWidth="1"/>
    <col min="5613" max="5613" width="13.5546875" style="50" customWidth="1"/>
    <col min="5614" max="5614" width="0.6640625" style="50" customWidth="1"/>
    <col min="5615" max="5615" width="15.33203125" style="50" customWidth="1"/>
    <col min="5616" max="5616" width="0.6640625" style="50" customWidth="1"/>
    <col min="5617" max="5617" width="14.5546875" style="50" customWidth="1"/>
    <col min="5618" max="5618" width="11.44140625" style="50" bestFit="1" customWidth="1"/>
    <col min="5619" max="5864" width="10.5546875" style="50"/>
    <col min="5865" max="5865" width="2" style="50" customWidth="1"/>
    <col min="5866" max="5866" width="68.33203125" style="50" customWidth="1"/>
    <col min="5867" max="5867" width="9" style="50" customWidth="1"/>
    <col min="5868" max="5868" width="0.6640625" style="50" customWidth="1"/>
    <col min="5869" max="5869" width="13.5546875" style="50" customWidth="1"/>
    <col min="5870" max="5870" width="0.6640625" style="50" customWidth="1"/>
    <col min="5871" max="5871" width="15.33203125" style="50" customWidth="1"/>
    <col min="5872" max="5872" width="0.6640625" style="50" customWidth="1"/>
    <col min="5873" max="5873" width="14.5546875" style="50" customWidth="1"/>
    <col min="5874" max="5874" width="11.44140625" style="50" bestFit="1" customWidth="1"/>
    <col min="5875" max="6120" width="10.5546875" style="50"/>
    <col min="6121" max="6121" width="2" style="50" customWidth="1"/>
    <col min="6122" max="6122" width="68.33203125" style="50" customWidth="1"/>
    <col min="6123" max="6123" width="9" style="50" customWidth="1"/>
    <col min="6124" max="6124" width="0.6640625" style="50" customWidth="1"/>
    <col min="6125" max="6125" width="13.5546875" style="50" customWidth="1"/>
    <col min="6126" max="6126" width="0.6640625" style="50" customWidth="1"/>
    <col min="6127" max="6127" width="15.33203125" style="50" customWidth="1"/>
    <col min="6128" max="6128" width="0.6640625" style="50" customWidth="1"/>
    <col min="6129" max="6129" width="14.5546875" style="50" customWidth="1"/>
    <col min="6130" max="6130" width="11.44140625" style="50" bestFit="1" customWidth="1"/>
    <col min="6131" max="6376" width="10.5546875" style="50"/>
    <col min="6377" max="6377" width="2" style="50" customWidth="1"/>
    <col min="6378" max="6378" width="68.33203125" style="50" customWidth="1"/>
    <col min="6379" max="6379" width="9" style="50" customWidth="1"/>
    <col min="6380" max="6380" width="0.6640625" style="50" customWidth="1"/>
    <col min="6381" max="6381" width="13.5546875" style="50" customWidth="1"/>
    <col min="6382" max="6382" width="0.6640625" style="50" customWidth="1"/>
    <col min="6383" max="6383" width="15.33203125" style="50" customWidth="1"/>
    <col min="6384" max="6384" width="0.6640625" style="50" customWidth="1"/>
    <col min="6385" max="6385" width="14.5546875" style="50" customWidth="1"/>
    <col min="6386" max="6386" width="11.44140625" style="50" bestFit="1" customWidth="1"/>
    <col min="6387" max="6632" width="10.5546875" style="50"/>
    <col min="6633" max="6633" width="2" style="50" customWidth="1"/>
    <col min="6634" max="6634" width="68.33203125" style="50" customWidth="1"/>
    <col min="6635" max="6635" width="9" style="50" customWidth="1"/>
    <col min="6636" max="6636" width="0.6640625" style="50" customWidth="1"/>
    <col min="6637" max="6637" width="13.5546875" style="50" customWidth="1"/>
    <col min="6638" max="6638" width="0.6640625" style="50" customWidth="1"/>
    <col min="6639" max="6639" width="15.33203125" style="50" customWidth="1"/>
    <col min="6640" max="6640" width="0.6640625" style="50" customWidth="1"/>
    <col min="6641" max="6641" width="14.5546875" style="50" customWidth="1"/>
    <col min="6642" max="6642" width="11.44140625" style="50" bestFit="1" customWidth="1"/>
    <col min="6643" max="6888" width="10.5546875" style="50"/>
    <col min="6889" max="6889" width="2" style="50" customWidth="1"/>
    <col min="6890" max="6890" width="68.33203125" style="50" customWidth="1"/>
    <col min="6891" max="6891" width="9" style="50" customWidth="1"/>
    <col min="6892" max="6892" width="0.6640625" style="50" customWidth="1"/>
    <col min="6893" max="6893" width="13.5546875" style="50" customWidth="1"/>
    <col min="6894" max="6894" width="0.6640625" style="50" customWidth="1"/>
    <col min="6895" max="6895" width="15.33203125" style="50" customWidth="1"/>
    <col min="6896" max="6896" width="0.6640625" style="50" customWidth="1"/>
    <col min="6897" max="6897" width="14.5546875" style="50" customWidth="1"/>
    <col min="6898" max="6898" width="11.44140625" style="50" bestFit="1" customWidth="1"/>
    <col min="6899" max="7144" width="10.5546875" style="50"/>
    <col min="7145" max="7145" width="2" style="50" customWidth="1"/>
    <col min="7146" max="7146" width="68.33203125" style="50" customWidth="1"/>
    <col min="7147" max="7147" width="9" style="50" customWidth="1"/>
    <col min="7148" max="7148" width="0.6640625" style="50" customWidth="1"/>
    <col min="7149" max="7149" width="13.5546875" style="50" customWidth="1"/>
    <col min="7150" max="7150" width="0.6640625" style="50" customWidth="1"/>
    <col min="7151" max="7151" width="15.33203125" style="50" customWidth="1"/>
    <col min="7152" max="7152" width="0.6640625" style="50" customWidth="1"/>
    <col min="7153" max="7153" width="14.5546875" style="50" customWidth="1"/>
    <col min="7154" max="7154" width="11.44140625" style="50" bestFit="1" customWidth="1"/>
    <col min="7155" max="7400" width="10.5546875" style="50"/>
    <col min="7401" max="7401" width="2" style="50" customWidth="1"/>
    <col min="7402" max="7402" width="68.33203125" style="50" customWidth="1"/>
    <col min="7403" max="7403" width="9" style="50" customWidth="1"/>
    <col min="7404" max="7404" width="0.6640625" style="50" customWidth="1"/>
    <col min="7405" max="7405" width="13.5546875" style="50" customWidth="1"/>
    <col min="7406" max="7406" width="0.6640625" style="50" customWidth="1"/>
    <col min="7407" max="7407" width="15.33203125" style="50" customWidth="1"/>
    <col min="7408" max="7408" width="0.6640625" style="50" customWidth="1"/>
    <col min="7409" max="7409" width="14.5546875" style="50" customWidth="1"/>
    <col min="7410" max="7410" width="11.44140625" style="50" bestFit="1" customWidth="1"/>
    <col min="7411" max="7656" width="10.5546875" style="50"/>
    <col min="7657" max="7657" width="2" style="50" customWidth="1"/>
    <col min="7658" max="7658" width="68.33203125" style="50" customWidth="1"/>
    <col min="7659" max="7659" width="9" style="50" customWidth="1"/>
    <col min="7660" max="7660" width="0.6640625" style="50" customWidth="1"/>
    <col min="7661" max="7661" width="13.5546875" style="50" customWidth="1"/>
    <col min="7662" max="7662" width="0.6640625" style="50" customWidth="1"/>
    <col min="7663" max="7663" width="15.33203125" style="50" customWidth="1"/>
    <col min="7664" max="7664" width="0.6640625" style="50" customWidth="1"/>
    <col min="7665" max="7665" width="14.5546875" style="50" customWidth="1"/>
    <col min="7666" max="7666" width="11.44140625" style="50" bestFit="1" customWidth="1"/>
    <col min="7667" max="7912" width="10.5546875" style="50"/>
    <col min="7913" max="7913" width="2" style="50" customWidth="1"/>
    <col min="7914" max="7914" width="68.33203125" style="50" customWidth="1"/>
    <col min="7915" max="7915" width="9" style="50" customWidth="1"/>
    <col min="7916" max="7916" width="0.6640625" style="50" customWidth="1"/>
    <col min="7917" max="7917" width="13.5546875" style="50" customWidth="1"/>
    <col min="7918" max="7918" width="0.6640625" style="50" customWidth="1"/>
    <col min="7919" max="7919" width="15.33203125" style="50" customWidth="1"/>
    <col min="7920" max="7920" width="0.6640625" style="50" customWidth="1"/>
    <col min="7921" max="7921" width="14.5546875" style="50" customWidth="1"/>
    <col min="7922" max="7922" width="11.44140625" style="50" bestFit="1" customWidth="1"/>
    <col min="7923" max="8168" width="10.5546875" style="50"/>
    <col min="8169" max="8169" width="2" style="50" customWidth="1"/>
    <col min="8170" max="8170" width="68.33203125" style="50" customWidth="1"/>
    <col min="8171" max="8171" width="9" style="50" customWidth="1"/>
    <col min="8172" max="8172" width="0.6640625" style="50" customWidth="1"/>
    <col min="8173" max="8173" width="13.5546875" style="50" customWidth="1"/>
    <col min="8174" max="8174" width="0.6640625" style="50" customWidth="1"/>
    <col min="8175" max="8175" width="15.33203125" style="50" customWidth="1"/>
    <col min="8176" max="8176" width="0.6640625" style="50" customWidth="1"/>
    <col min="8177" max="8177" width="14.5546875" style="50" customWidth="1"/>
    <col min="8178" max="8178" width="11.44140625" style="50" bestFit="1" customWidth="1"/>
    <col min="8179" max="8424" width="10.5546875" style="50"/>
    <col min="8425" max="8425" width="2" style="50" customWidth="1"/>
    <col min="8426" max="8426" width="68.33203125" style="50" customWidth="1"/>
    <col min="8427" max="8427" width="9" style="50" customWidth="1"/>
    <col min="8428" max="8428" width="0.6640625" style="50" customWidth="1"/>
    <col min="8429" max="8429" width="13.5546875" style="50" customWidth="1"/>
    <col min="8430" max="8430" width="0.6640625" style="50" customWidth="1"/>
    <col min="8431" max="8431" width="15.33203125" style="50" customWidth="1"/>
    <col min="8432" max="8432" width="0.6640625" style="50" customWidth="1"/>
    <col min="8433" max="8433" width="14.5546875" style="50" customWidth="1"/>
    <col min="8434" max="8434" width="11.44140625" style="50" bestFit="1" customWidth="1"/>
    <col min="8435" max="8680" width="10.5546875" style="50"/>
    <col min="8681" max="8681" width="2" style="50" customWidth="1"/>
    <col min="8682" max="8682" width="68.33203125" style="50" customWidth="1"/>
    <col min="8683" max="8683" width="9" style="50" customWidth="1"/>
    <col min="8684" max="8684" width="0.6640625" style="50" customWidth="1"/>
    <col min="8685" max="8685" width="13.5546875" style="50" customWidth="1"/>
    <col min="8686" max="8686" width="0.6640625" style="50" customWidth="1"/>
    <col min="8687" max="8687" width="15.33203125" style="50" customWidth="1"/>
    <col min="8688" max="8688" width="0.6640625" style="50" customWidth="1"/>
    <col min="8689" max="8689" width="14.5546875" style="50" customWidth="1"/>
    <col min="8690" max="8690" width="11.44140625" style="50" bestFit="1" customWidth="1"/>
    <col min="8691" max="8936" width="10.5546875" style="50"/>
    <col min="8937" max="8937" width="2" style="50" customWidth="1"/>
    <col min="8938" max="8938" width="68.33203125" style="50" customWidth="1"/>
    <col min="8939" max="8939" width="9" style="50" customWidth="1"/>
    <col min="8940" max="8940" width="0.6640625" style="50" customWidth="1"/>
    <col min="8941" max="8941" width="13.5546875" style="50" customWidth="1"/>
    <col min="8942" max="8942" width="0.6640625" style="50" customWidth="1"/>
    <col min="8943" max="8943" width="15.33203125" style="50" customWidth="1"/>
    <col min="8944" max="8944" width="0.6640625" style="50" customWidth="1"/>
    <col min="8945" max="8945" width="14.5546875" style="50" customWidth="1"/>
    <col min="8946" max="8946" width="11.44140625" style="50" bestFit="1" customWidth="1"/>
    <col min="8947" max="9192" width="10.5546875" style="50"/>
    <col min="9193" max="9193" width="2" style="50" customWidth="1"/>
    <col min="9194" max="9194" width="68.33203125" style="50" customWidth="1"/>
    <col min="9195" max="9195" width="9" style="50" customWidth="1"/>
    <col min="9196" max="9196" width="0.6640625" style="50" customWidth="1"/>
    <col min="9197" max="9197" width="13.5546875" style="50" customWidth="1"/>
    <col min="9198" max="9198" width="0.6640625" style="50" customWidth="1"/>
    <col min="9199" max="9199" width="15.33203125" style="50" customWidth="1"/>
    <col min="9200" max="9200" width="0.6640625" style="50" customWidth="1"/>
    <col min="9201" max="9201" width="14.5546875" style="50" customWidth="1"/>
    <col min="9202" max="9202" width="11.44140625" style="50" bestFit="1" customWidth="1"/>
    <col min="9203" max="9448" width="10.5546875" style="50"/>
    <col min="9449" max="9449" width="2" style="50" customWidth="1"/>
    <col min="9450" max="9450" width="68.33203125" style="50" customWidth="1"/>
    <col min="9451" max="9451" width="9" style="50" customWidth="1"/>
    <col min="9452" max="9452" width="0.6640625" style="50" customWidth="1"/>
    <col min="9453" max="9453" width="13.5546875" style="50" customWidth="1"/>
    <col min="9454" max="9454" width="0.6640625" style="50" customWidth="1"/>
    <col min="9455" max="9455" width="15.33203125" style="50" customWidth="1"/>
    <col min="9456" max="9456" width="0.6640625" style="50" customWidth="1"/>
    <col min="9457" max="9457" width="14.5546875" style="50" customWidth="1"/>
    <col min="9458" max="9458" width="11.44140625" style="50" bestFit="1" customWidth="1"/>
    <col min="9459" max="9704" width="10.5546875" style="50"/>
    <col min="9705" max="9705" width="2" style="50" customWidth="1"/>
    <col min="9706" max="9706" width="68.33203125" style="50" customWidth="1"/>
    <col min="9707" max="9707" width="9" style="50" customWidth="1"/>
    <col min="9708" max="9708" width="0.6640625" style="50" customWidth="1"/>
    <col min="9709" max="9709" width="13.5546875" style="50" customWidth="1"/>
    <col min="9710" max="9710" width="0.6640625" style="50" customWidth="1"/>
    <col min="9711" max="9711" width="15.33203125" style="50" customWidth="1"/>
    <col min="9712" max="9712" width="0.6640625" style="50" customWidth="1"/>
    <col min="9713" max="9713" width="14.5546875" style="50" customWidth="1"/>
    <col min="9714" max="9714" width="11.44140625" style="50" bestFit="1" customWidth="1"/>
    <col min="9715" max="9960" width="10.5546875" style="50"/>
    <col min="9961" max="9961" width="2" style="50" customWidth="1"/>
    <col min="9962" max="9962" width="68.33203125" style="50" customWidth="1"/>
    <col min="9963" max="9963" width="9" style="50" customWidth="1"/>
    <col min="9964" max="9964" width="0.6640625" style="50" customWidth="1"/>
    <col min="9965" max="9965" width="13.5546875" style="50" customWidth="1"/>
    <col min="9966" max="9966" width="0.6640625" style="50" customWidth="1"/>
    <col min="9967" max="9967" width="15.33203125" style="50" customWidth="1"/>
    <col min="9968" max="9968" width="0.6640625" style="50" customWidth="1"/>
    <col min="9969" max="9969" width="14.5546875" style="50" customWidth="1"/>
    <col min="9970" max="9970" width="11.44140625" style="50" bestFit="1" customWidth="1"/>
    <col min="9971" max="10216" width="10.5546875" style="50"/>
    <col min="10217" max="10217" width="2" style="50" customWidth="1"/>
    <col min="10218" max="10218" width="68.33203125" style="50" customWidth="1"/>
    <col min="10219" max="10219" width="9" style="50" customWidth="1"/>
    <col min="10220" max="10220" width="0.6640625" style="50" customWidth="1"/>
    <col min="10221" max="10221" width="13.5546875" style="50" customWidth="1"/>
    <col min="10222" max="10222" width="0.6640625" style="50" customWidth="1"/>
    <col min="10223" max="10223" width="15.33203125" style="50" customWidth="1"/>
    <col min="10224" max="10224" width="0.6640625" style="50" customWidth="1"/>
    <col min="10225" max="10225" width="14.5546875" style="50" customWidth="1"/>
    <col min="10226" max="10226" width="11.44140625" style="50" bestFit="1" customWidth="1"/>
    <col min="10227" max="10472" width="10.5546875" style="50"/>
    <col min="10473" max="10473" width="2" style="50" customWidth="1"/>
    <col min="10474" max="10474" width="68.33203125" style="50" customWidth="1"/>
    <col min="10475" max="10475" width="9" style="50" customWidth="1"/>
    <col min="10476" max="10476" width="0.6640625" style="50" customWidth="1"/>
    <col min="10477" max="10477" width="13.5546875" style="50" customWidth="1"/>
    <col min="10478" max="10478" width="0.6640625" style="50" customWidth="1"/>
    <col min="10479" max="10479" width="15.33203125" style="50" customWidth="1"/>
    <col min="10480" max="10480" width="0.6640625" style="50" customWidth="1"/>
    <col min="10481" max="10481" width="14.5546875" style="50" customWidth="1"/>
    <col min="10482" max="10482" width="11.44140625" style="50" bestFit="1" customWidth="1"/>
    <col min="10483" max="10728" width="10.5546875" style="50"/>
    <col min="10729" max="10729" width="2" style="50" customWidth="1"/>
    <col min="10730" max="10730" width="68.33203125" style="50" customWidth="1"/>
    <col min="10731" max="10731" width="9" style="50" customWidth="1"/>
    <col min="10732" max="10732" width="0.6640625" style="50" customWidth="1"/>
    <col min="10733" max="10733" width="13.5546875" style="50" customWidth="1"/>
    <col min="10734" max="10734" width="0.6640625" style="50" customWidth="1"/>
    <col min="10735" max="10735" width="15.33203125" style="50" customWidth="1"/>
    <col min="10736" max="10736" width="0.6640625" style="50" customWidth="1"/>
    <col min="10737" max="10737" width="14.5546875" style="50" customWidth="1"/>
    <col min="10738" max="10738" width="11.44140625" style="50" bestFit="1" customWidth="1"/>
    <col min="10739" max="10984" width="10.5546875" style="50"/>
    <col min="10985" max="10985" width="2" style="50" customWidth="1"/>
    <col min="10986" max="10986" width="68.33203125" style="50" customWidth="1"/>
    <col min="10987" max="10987" width="9" style="50" customWidth="1"/>
    <col min="10988" max="10988" width="0.6640625" style="50" customWidth="1"/>
    <col min="10989" max="10989" width="13.5546875" style="50" customWidth="1"/>
    <col min="10990" max="10990" width="0.6640625" style="50" customWidth="1"/>
    <col min="10991" max="10991" width="15.33203125" style="50" customWidth="1"/>
    <col min="10992" max="10992" width="0.6640625" style="50" customWidth="1"/>
    <col min="10993" max="10993" width="14.5546875" style="50" customWidth="1"/>
    <col min="10994" max="10994" width="11.44140625" style="50" bestFit="1" customWidth="1"/>
    <col min="10995" max="11240" width="10.5546875" style="50"/>
    <col min="11241" max="11241" width="2" style="50" customWidth="1"/>
    <col min="11242" max="11242" width="68.33203125" style="50" customWidth="1"/>
    <col min="11243" max="11243" width="9" style="50" customWidth="1"/>
    <col min="11244" max="11244" width="0.6640625" style="50" customWidth="1"/>
    <col min="11245" max="11245" width="13.5546875" style="50" customWidth="1"/>
    <col min="11246" max="11246" width="0.6640625" style="50" customWidth="1"/>
    <col min="11247" max="11247" width="15.33203125" style="50" customWidth="1"/>
    <col min="11248" max="11248" width="0.6640625" style="50" customWidth="1"/>
    <col min="11249" max="11249" width="14.5546875" style="50" customWidth="1"/>
    <col min="11250" max="11250" width="11.44140625" style="50" bestFit="1" customWidth="1"/>
    <col min="11251" max="11496" width="10.5546875" style="50"/>
    <col min="11497" max="11497" width="2" style="50" customWidth="1"/>
    <col min="11498" max="11498" width="68.33203125" style="50" customWidth="1"/>
    <col min="11499" max="11499" width="9" style="50" customWidth="1"/>
    <col min="11500" max="11500" width="0.6640625" style="50" customWidth="1"/>
    <col min="11501" max="11501" width="13.5546875" style="50" customWidth="1"/>
    <col min="11502" max="11502" width="0.6640625" style="50" customWidth="1"/>
    <col min="11503" max="11503" width="15.33203125" style="50" customWidth="1"/>
    <col min="11504" max="11504" width="0.6640625" style="50" customWidth="1"/>
    <col min="11505" max="11505" width="14.5546875" style="50" customWidth="1"/>
    <col min="11506" max="11506" width="11.44140625" style="50" bestFit="1" customWidth="1"/>
    <col min="11507" max="11752" width="10.5546875" style="50"/>
    <col min="11753" max="11753" width="2" style="50" customWidth="1"/>
    <col min="11754" max="11754" width="68.33203125" style="50" customWidth="1"/>
    <col min="11755" max="11755" width="9" style="50" customWidth="1"/>
    <col min="11756" max="11756" width="0.6640625" style="50" customWidth="1"/>
    <col min="11757" max="11757" width="13.5546875" style="50" customWidth="1"/>
    <col min="11758" max="11758" width="0.6640625" style="50" customWidth="1"/>
    <col min="11759" max="11759" width="15.33203125" style="50" customWidth="1"/>
    <col min="11760" max="11760" width="0.6640625" style="50" customWidth="1"/>
    <col min="11761" max="11761" width="14.5546875" style="50" customWidth="1"/>
    <col min="11762" max="11762" width="11.44140625" style="50" bestFit="1" customWidth="1"/>
    <col min="11763" max="12008" width="10.5546875" style="50"/>
    <col min="12009" max="12009" width="2" style="50" customWidth="1"/>
    <col min="12010" max="12010" width="68.33203125" style="50" customWidth="1"/>
    <col min="12011" max="12011" width="9" style="50" customWidth="1"/>
    <col min="12012" max="12012" width="0.6640625" style="50" customWidth="1"/>
    <col min="12013" max="12013" width="13.5546875" style="50" customWidth="1"/>
    <col min="12014" max="12014" width="0.6640625" style="50" customWidth="1"/>
    <col min="12015" max="12015" width="15.33203125" style="50" customWidth="1"/>
    <col min="12016" max="12016" width="0.6640625" style="50" customWidth="1"/>
    <col min="12017" max="12017" width="14.5546875" style="50" customWidth="1"/>
    <col min="12018" max="12018" width="11.44140625" style="50" bestFit="1" customWidth="1"/>
    <col min="12019" max="12264" width="10.5546875" style="50"/>
    <col min="12265" max="12265" width="2" style="50" customWidth="1"/>
    <col min="12266" max="12266" width="68.33203125" style="50" customWidth="1"/>
    <col min="12267" max="12267" width="9" style="50" customWidth="1"/>
    <col min="12268" max="12268" width="0.6640625" style="50" customWidth="1"/>
    <col min="12269" max="12269" width="13.5546875" style="50" customWidth="1"/>
    <col min="12270" max="12270" width="0.6640625" style="50" customWidth="1"/>
    <col min="12271" max="12271" width="15.33203125" style="50" customWidth="1"/>
    <col min="12272" max="12272" width="0.6640625" style="50" customWidth="1"/>
    <col min="12273" max="12273" width="14.5546875" style="50" customWidth="1"/>
    <col min="12274" max="12274" width="11.44140625" style="50" bestFit="1" customWidth="1"/>
    <col min="12275" max="12520" width="10.5546875" style="50"/>
    <col min="12521" max="12521" width="2" style="50" customWidth="1"/>
    <col min="12522" max="12522" width="68.33203125" style="50" customWidth="1"/>
    <col min="12523" max="12523" width="9" style="50" customWidth="1"/>
    <col min="12524" max="12524" width="0.6640625" style="50" customWidth="1"/>
    <col min="12525" max="12525" width="13.5546875" style="50" customWidth="1"/>
    <col min="12526" max="12526" width="0.6640625" style="50" customWidth="1"/>
    <col min="12527" max="12527" width="15.33203125" style="50" customWidth="1"/>
    <col min="12528" max="12528" width="0.6640625" style="50" customWidth="1"/>
    <col min="12529" max="12529" width="14.5546875" style="50" customWidth="1"/>
    <col min="12530" max="12530" width="11.44140625" style="50" bestFit="1" customWidth="1"/>
    <col min="12531" max="12776" width="10.5546875" style="50"/>
    <col min="12777" max="12777" width="2" style="50" customWidth="1"/>
    <col min="12778" max="12778" width="68.33203125" style="50" customWidth="1"/>
    <col min="12779" max="12779" width="9" style="50" customWidth="1"/>
    <col min="12780" max="12780" width="0.6640625" style="50" customWidth="1"/>
    <col min="12781" max="12781" width="13.5546875" style="50" customWidth="1"/>
    <col min="12782" max="12782" width="0.6640625" style="50" customWidth="1"/>
    <col min="12783" max="12783" width="15.33203125" style="50" customWidth="1"/>
    <col min="12784" max="12784" width="0.6640625" style="50" customWidth="1"/>
    <col min="12785" max="12785" width="14.5546875" style="50" customWidth="1"/>
    <col min="12786" max="12786" width="11.44140625" style="50" bestFit="1" customWidth="1"/>
    <col min="12787" max="13032" width="10.5546875" style="50"/>
    <col min="13033" max="13033" width="2" style="50" customWidth="1"/>
    <col min="13034" max="13034" width="68.33203125" style="50" customWidth="1"/>
    <col min="13035" max="13035" width="9" style="50" customWidth="1"/>
    <col min="13036" max="13036" width="0.6640625" style="50" customWidth="1"/>
    <col min="13037" max="13037" width="13.5546875" style="50" customWidth="1"/>
    <col min="13038" max="13038" width="0.6640625" style="50" customWidth="1"/>
    <col min="13039" max="13039" width="15.33203125" style="50" customWidth="1"/>
    <col min="13040" max="13040" width="0.6640625" style="50" customWidth="1"/>
    <col min="13041" max="13041" width="14.5546875" style="50" customWidth="1"/>
    <col min="13042" max="13042" width="11.44140625" style="50" bestFit="1" customWidth="1"/>
    <col min="13043" max="13288" width="10.5546875" style="50"/>
    <col min="13289" max="13289" width="2" style="50" customWidth="1"/>
    <col min="13290" max="13290" width="68.33203125" style="50" customWidth="1"/>
    <col min="13291" max="13291" width="9" style="50" customWidth="1"/>
    <col min="13292" max="13292" width="0.6640625" style="50" customWidth="1"/>
    <col min="13293" max="13293" width="13.5546875" style="50" customWidth="1"/>
    <col min="13294" max="13294" width="0.6640625" style="50" customWidth="1"/>
    <col min="13295" max="13295" width="15.33203125" style="50" customWidth="1"/>
    <col min="13296" max="13296" width="0.6640625" style="50" customWidth="1"/>
    <col min="13297" max="13297" width="14.5546875" style="50" customWidth="1"/>
    <col min="13298" max="13298" width="11.44140625" style="50" bestFit="1" customWidth="1"/>
    <col min="13299" max="13544" width="10.5546875" style="50"/>
    <col min="13545" max="13545" width="2" style="50" customWidth="1"/>
    <col min="13546" max="13546" width="68.33203125" style="50" customWidth="1"/>
    <col min="13547" max="13547" width="9" style="50" customWidth="1"/>
    <col min="13548" max="13548" width="0.6640625" style="50" customWidth="1"/>
    <col min="13549" max="13549" width="13.5546875" style="50" customWidth="1"/>
    <col min="13550" max="13550" width="0.6640625" style="50" customWidth="1"/>
    <col min="13551" max="13551" width="15.33203125" style="50" customWidth="1"/>
    <col min="13552" max="13552" width="0.6640625" style="50" customWidth="1"/>
    <col min="13553" max="13553" width="14.5546875" style="50" customWidth="1"/>
    <col min="13554" max="13554" width="11.44140625" style="50" bestFit="1" customWidth="1"/>
    <col min="13555" max="13800" width="10.5546875" style="50"/>
    <col min="13801" max="13801" width="2" style="50" customWidth="1"/>
    <col min="13802" max="13802" width="68.33203125" style="50" customWidth="1"/>
    <col min="13803" max="13803" width="9" style="50" customWidth="1"/>
    <col min="13804" max="13804" width="0.6640625" style="50" customWidth="1"/>
    <col min="13805" max="13805" width="13.5546875" style="50" customWidth="1"/>
    <col min="13806" max="13806" width="0.6640625" style="50" customWidth="1"/>
    <col min="13807" max="13807" width="15.33203125" style="50" customWidth="1"/>
    <col min="13808" max="13808" width="0.6640625" style="50" customWidth="1"/>
    <col min="13809" max="13809" width="14.5546875" style="50" customWidth="1"/>
    <col min="13810" max="13810" width="11.44140625" style="50" bestFit="1" customWidth="1"/>
    <col min="13811" max="14056" width="10.5546875" style="50"/>
    <col min="14057" max="14057" width="2" style="50" customWidth="1"/>
    <col min="14058" max="14058" width="68.33203125" style="50" customWidth="1"/>
    <col min="14059" max="14059" width="9" style="50" customWidth="1"/>
    <col min="14060" max="14060" width="0.6640625" style="50" customWidth="1"/>
    <col min="14061" max="14061" width="13.5546875" style="50" customWidth="1"/>
    <col min="14062" max="14062" width="0.6640625" style="50" customWidth="1"/>
    <col min="14063" max="14063" width="15.33203125" style="50" customWidth="1"/>
    <col min="14064" max="14064" width="0.6640625" style="50" customWidth="1"/>
    <col min="14065" max="14065" width="14.5546875" style="50" customWidth="1"/>
    <col min="14066" max="14066" width="11.44140625" style="50" bestFit="1" customWidth="1"/>
    <col min="14067" max="14312" width="10.5546875" style="50"/>
    <col min="14313" max="14313" width="2" style="50" customWidth="1"/>
    <col min="14314" max="14314" width="68.33203125" style="50" customWidth="1"/>
    <col min="14315" max="14315" width="9" style="50" customWidth="1"/>
    <col min="14316" max="14316" width="0.6640625" style="50" customWidth="1"/>
    <col min="14317" max="14317" width="13.5546875" style="50" customWidth="1"/>
    <col min="14318" max="14318" width="0.6640625" style="50" customWidth="1"/>
    <col min="14319" max="14319" width="15.33203125" style="50" customWidth="1"/>
    <col min="14320" max="14320" width="0.6640625" style="50" customWidth="1"/>
    <col min="14321" max="14321" width="14.5546875" style="50" customWidth="1"/>
    <col min="14322" max="14322" width="11.44140625" style="50" bestFit="1" customWidth="1"/>
    <col min="14323" max="14568" width="10.5546875" style="50"/>
    <col min="14569" max="14569" width="2" style="50" customWidth="1"/>
    <col min="14570" max="14570" width="68.33203125" style="50" customWidth="1"/>
    <col min="14571" max="14571" width="9" style="50" customWidth="1"/>
    <col min="14572" max="14572" width="0.6640625" style="50" customWidth="1"/>
    <col min="14573" max="14573" width="13.5546875" style="50" customWidth="1"/>
    <col min="14574" max="14574" width="0.6640625" style="50" customWidth="1"/>
    <col min="14575" max="14575" width="15.33203125" style="50" customWidth="1"/>
    <col min="14576" max="14576" width="0.6640625" style="50" customWidth="1"/>
    <col min="14577" max="14577" width="14.5546875" style="50" customWidth="1"/>
    <col min="14578" max="14578" width="11.44140625" style="50" bestFit="1" customWidth="1"/>
    <col min="14579" max="14824" width="10.5546875" style="50"/>
    <col min="14825" max="14825" width="2" style="50" customWidth="1"/>
    <col min="14826" max="14826" width="68.33203125" style="50" customWidth="1"/>
    <col min="14827" max="14827" width="9" style="50" customWidth="1"/>
    <col min="14828" max="14828" width="0.6640625" style="50" customWidth="1"/>
    <col min="14829" max="14829" width="13.5546875" style="50" customWidth="1"/>
    <col min="14830" max="14830" width="0.6640625" style="50" customWidth="1"/>
    <col min="14831" max="14831" width="15.33203125" style="50" customWidth="1"/>
    <col min="14832" max="14832" width="0.6640625" style="50" customWidth="1"/>
    <col min="14833" max="14833" width="14.5546875" style="50" customWidth="1"/>
    <col min="14834" max="14834" width="11.44140625" style="50" bestFit="1" customWidth="1"/>
    <col min="14835" max="15080" width="10.5546875" style="50"/>
    <col min="15081" max="15081" width="2" style="50" customWidth="1"/>
    <col min="15082" max="15082" width="68.33203125" style="50" customWidth="1"/>
    <col min="15083" max="15083" width="9" style="50" customWidth="1"/>
    <col min="15084" max="15084" width="0.6640625" style="50" customWidth="1"/>
    <col min="15085" max="15085" width="13.5546875" style="50" customWidth="1"/>
    <col min="15086" max="15086" width="0.6640625" style="50" customWidth="1"/>
    <col min="15087" max="15087" width="15.33203125" style="50" customWidth="1"/>
    <col min="15088" max="15088" width="0.6640625" style="50" customWidth="1"/>
    <col min="15089" max="15089" width="14.5546875" style="50" customWidth="1"/>
    <col min="15090" max="15090" width="11.44140625" style="50" bestFit="1" customWidth="1"/>
    <col min="15091" max="15336" width="10.5546875" style="50"/>
    <col min="15337" max="15337" width="2" style="50" customWidth="1"/>
    <col min="15338" max="15338" width="68.33203125" style="50" customWidth="1"/>
    <col min="15339" max="15339" width="9" style="50" customWidth="1"/>
    <col min="15340" max="15340" width="0.6640625" style="50" customWidth="1"/>
    <col min="15341" max="15341" width="13.5546875" style="50" customWidth="1"/>
    <col min="15342" max="15342" width="0.6640625" style="50" customWidth="1"/>
    <col min="15343" max="15343" width="15.33203125" style="50" customWidth="1"/>
    <col min="15344" max="15344" width="0.6640625" style="50" customWidth="1"/>
    <col min="15345" max="15345" width="14.5546875" style="50" customWidth="1"/>
    <col min="15346" max="15346" width="11.44140625" style="50" bestFit="1" customWidth="1"/>
    <col min="15347" max="15592" width="10.5546875" style="50"/>
    <col min="15593" max="15593" width="2" style="50" customWidth="1"/>
    <col min="15594" max="15594" width="68.33203125" style="50" customWidth="1"/>
    <col min="15595" max="15595" width="9" style="50" customWidth="1"/>
    <col min="15596" max="15596" width="0.6640625" style="50" customWidth="1"/>
    <col min="15597" max="15597" width="13.5546875" style="50" customWidth="1"/>
    <col min="15598" max="15598" width="0.6640625" style="50" customWidth="1"/>
    <col min="15599" max="15599" width="15.33203125" style="50" customWidth="1"/>
    <col min="15600" max="15600" width="0.6640625" style="50" customWidth="1"/>
    <col min="15601" max="15601" width="14.5546875" style="50" customWidth="1"/>
    <col min="15602" max="15602" width="11.44140625" style="50" bestFit="1" customWidth="1"/>
    <col min="15603" max="15848" width="10.5546875" style="50"/>
    <col min="15849" max="15849" width="2" style="50" customWidth="1"/>
    <col min="15850" max="15850" width="68.33203125" style="50" customWidth="1"/>
    <col min="15851" max="15851" width="9" style="50" customWidth="1"/>
    <col min="15852" max="15852" width="0.6640625" style="50" customWidth="1"/>
    <col min="15853" max="15853" width="13.5546875" style="50" customWidth="1"/>
    <col min="15854" max="15854" width="0.6640625" style="50" customWidth="1"/>
    <col min="15855" max="15855" width="15.33203125" style="50" customWidth="1"/>
    <col min="15856" max="15856" width="0.6640625" style="50" customWidth="1"/>
    <col min="15857" max="15857" width="14.5546875" style="50" customWidth="1"/>
    <col min="15858" max="15858" width="11.44140625" style="50" bestFit="1" customWidth="1"/>
    <col min="15859" max="16104" width="10.5546875" style="50"/>
    <col min="16105" max="16105" width="2" style="50" customWidth="1"/>
    <col min="16106" max="16106" width="68.33203125" style="50" customWidth="1"/>
    <col min="16107" max="16107" width="9" style="50" customWidth="1"/>
    <col min="16108" max="16108" width="0.6640625" style="50" customWidth="1"/>
    <col min="16109" max="16109" width="13.5546875" style="50" customWidth="1"/>
    <col min="16110" max="16110" width="0.6640625" style="50" customWidth="1"/>
    <col min="16111" max="16111" width="15.33203125" style="50" customWidth="1"/>
    <col min="16112" max="16112" width="0.6640625" style="50" customWidth="1"/>
    <col min="16113" max="16113" width="14.5546875" style="50" customWidth="1"/>
    <col min="16114" max="16114" width="11.44140625" style="50" bestFit="1" customWidth="1"/>
    <col min="16115" max="16384" width="10.5546875" style="50"/>
  </cols>
  <sheetData>
    <row r="1" spans="1:17" ht="16.5" customHeight="1">
      <c r="A1" s="1" t="s">
        <v>118</v>
      </c>
      <c r="B1" s="45"/>
      <c r="C1" s="46"/>
      <c r="D1" s="46"/>
      <c r="E1" s="47"/>
      <c r="F1" s="46"/>
      <c r="G1" s="47"/>
      <c r="H1" s="46"/>
      <c r="I1" s="46"/>
      <c r="J1" s="46"/>
      <c r="K1" s="48"/>
      <c r="L1" s="48"/>
      <c r="M1" s="47"/>
      <c r="N1" s="46"/>
      <c r="O1" s="49"/>
    </row>
    <row r="2" spans="1:17" ht="16.5" customHeight="1">
      <c r="A2" s="51" t="s">
        <v>41</v>
      </c>
      <c r="B2" s="45"/>
      <c r="C2" s="46"/>
      <c r="D2" s="46"/>
      <c r="E2" s="47"/>
      <c r="F2" s="46"/>
      <c r="G2" s="47"/>
      <c r="H2" s="46"/>
      <c r="I2" s="46"/>
      <c r="J2" s="46"/>
      <c r="K2" s="48"/>
      <c r="L2" s="48"/>
      <c r="M2" s="47"/>
      <c r="N2" s="46"/>
      <c r="O2" s="52"/>
    </row>
    <row r="3" spans="1:17" s="11" customFormat="1" ht="16.5" customHeight="1">
      <c r="A3" s="5" t="s">
        <v>128</v>
      </c>
      <c r="B3" s="5"/>
      <c r="C3" s="7"/>
      <c r="D3" s="53"/>
      <c r="E3" s="5"/>
      <c r="F3" s="53"/>
      <c r="G3" s="5"/>
      <c r="H3" s="53"/>
      <c r="I3" s="53"/>
      <c r="J3" s="53"/>
      <c r="K3" s="5"/>
      <c r="L3" s="5"/>
      <c r="M3" s="5"/>
      <c r="N3" s="53"/>
      <c r="O3" s="27"/>
    </row>
    <row r="4" spans="1:17" s="11" customFormat="1" ht="16.5" customHeight="1">
      <c r="A4" s="1"/>
      <c r="B4" s="1"/>
      <c r="C4" s="3"/>
      <c r="D4" s="125"/>
      <c r="E4" s="1"/>
      <c r="F4" s="125"/>
      <c r="G4" s="1"/>
      <c r="H4" s="125"/>
      <c r="I4" s="125"/>
      <c r="J4" s="125"/>
      <c r="K4" s="1"/>
      <c r="L4" s="1"/>
      <c r="M4" s="1"/>
      <c r="N4" s="125"/>
    </row>
    <row r="5" spans="1:17" ht="16.5" customHeight="1">
      <c r="A5" s="51"/>
      <c r="B5" s="45"/>
      <c r="C5" s="46"/>
      <c r="D5" s="46"/>
      <c r="E5" s="47"/>
      <c r="F5" s="46"/>
      <c r="G5" s="47"/>
      <c r="H5" s="46"/>
      <c r="I5" s="46"/>
      <c r="J5" s="46"/>
      <c r="K5" s="54"/>
      <c r="L5" s="54"/>
      <c r="M5" s="47"/>
      <c r="N5" s="46"/>
      <c r="O5" s="52"/>
    </row>
    <row r="6" spans="1:17" ht="16.5" customHeight="1">
      <c r="A6" s="51"/>
      <c r="B6" s="45"/>
      <c r="C6" s="46"/>
      <c r="D6" s="46"/>
      <c r="E6" s="169" t="s">
        <v>177</v>
      </c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</row>
    <row r="7" spans="1:17" ht="16.5" customHeight="1">
      <c r="A7" s="51"/>
      <c r="B7" s="45"/>
      <c r="C7" s="46"/>
      <c r="D7" s="46"/>
      <c r="E7" s="168" t="s">
        <v>142</v>
      </c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51"/>
      <c r="Q7" s="152"/>
    </row>
    <row r="8" spans="1:17" ht="16.5" customHeight="1">
      <c r="A8" s="51"/>
      <c r="B8" s="45"/>
      <c r="C8" s="46"/>
      <c r="D8" s="46"/>
      <c r="E8" s="55" t="s">
        <v>42</v>
      </c>
      <c r="F8" s="46"/>
      <c r="G8" s="55" t="s">
        <v>116</v>
      </c>
      <c r="H8" s="46"/>
      <c r="I8" s="167" t="s">
        <v>184</v>
      </c>
      <c r="J8" s="167"/>
      <c r="K8" s="167"/>
      <c r="L8" s="112"/>
      <c r="M8" s="55"/>
      <c r="N8" s="46"/>
      <c r="O8" s="153" t="s">
        <v>45</v>
      </c>
      <c r="P8" s="153"/>
      <c r="Q8" s="140"/>
    </row>
    <row r="9" spans="1:17" ht="16.5" customHeight="1">
      <c r="A9" s="56"/>
      <c r="B9" s="56"/>
      <c r="C9" s="52"/>
      <c r="D9" s="52"/>
      <c r="E9" s="55" t="s">
        <v>43</v>
      </c>
      <c r="F9" s="52"/>
      <c r="G9" s="55" t="s">
        <v>117</v>
      </c>
      <c r="H9" s="52"/>
      <c r="I9" s="58" t="s">
        <v>100</v>
      </c>
      <c r="J9" s="52"/>
      <c r="K9" s="55"/>
      <c r="L9" s="55"/>
      <c r="M9" s="55" t="s">
        <v>102</v>
      </c>
      <c r="N9" s="52"/>
      <c r="O9" s="153" t="s">
        <v>143</v>
      </c>
      <c r="P9" s="153"/>
      <c r="Q9" s="140" t="s">
        <v>45</v>
      </c>
    </row>
    <row r="10" spans="1:17" s="57" customFormat="1" ht="16.5" customHeight="1">
      <c r="C10" s="55"/>
      <c r="D10" s="55"/>
      <c r="E10" s="55" t="s">
        <v>44</v>
      </c>
      <c r="F10" s="55"/>
      <c r="G10" s="55" t="s">
        <v>120</v>
      </c>
      <c r="H10" s="55"/>
      <c r="I10" s="55" t="s">
        <v>101</v>
      </c>
      <c r="J10" s="55"/>
      <c r="K10" s="58" t="s">
        <v>31</v>
      </c>
      <c r="L10" s="58"/>
      <c r="M10" s="55" t="s">
        <v>103</v>
      </c>
      <c r="N10" s="55"/>
      <c r="O10" s="153" t="s">
        <v>144</v>
      </c>
      <c r="P10" s="153"/>
      <c r="Q10" s="140" t="s">
        <v>139</v>
      </c>
    </row>
    <row r="11" spans="1:17" s="57" customFormat="1" ht="16.5" customHeight="1">
      <c r="C11" s="59" t="s">
        <v>3</v>
      </c>
      <c r="D11" s="60"/>
      <c r="E11" s="61" t="s">
        <v>4</v>
      </c>
      <c r="F11" s="60"/>
      <c r="G11" s="61" t="s">
        <v>4</v>
      </c>
      <c r="H11" s="62"/>
      <c r="I11" s="61" t="s">
        <v>4</v>
      </c>
      <c r="J11" s="62"/>
      <c r="K11" s="61" t="s">
        <v>4</v>
      </c>
      <c r="L11" s="55"/>
      <c r="M11" s="61" t="s">
        <v>4</v>
      </c>
      <c r="N11" s="62"/>
      <c r="O11" s="154" t="s">
        <v>4</v>
      </c>
      <c r="P11" s="153"/>
      <c r="Q11" s="154" t="s">
        <v>4</v>
      </c>
    </row>
    <row r="12" spans="1:17" s="57" customFormat="1" ht="16.5" customHeight="1">
      <c r="C12" s="60"/>
      <c r="D12" s="60"/>
      <c r="E12" s="156"/>
      <c r="F12" s="60"/>
      <c r="G12" s="156"/>
      <c r="H12" s="62"/>
      <c r="I12" s="156"/>
      <c r="J12" s="62"/>
      <c r="K12" s="156"/>
      <c r="L12" s="55"/>
      <c r="M12" s="156"/>
      <c r="N12" s="62"/>
      <c r="O12" s="156"/>
      <c r="Q12" s="157"/>
    </row>
    <row r="13" spans="1:17" ht="16.5" customHeight="1">
      <c r="A13" s="141" t="s">
        <v>130</v>
      </c>
      <c r="B13" s="63"/>
      <c r="C13" s="66"/>
      <c r="D13" s="64"/>
      <c r="E13" s="67">
        <v>215000000</v>
      </c>
      <c r="F13" s="64"/>
      <c r="G13" s="67">
        <v>365378656</v>
      </c>
      <c r="H13" s="64"/>
      <c r="I13" s="67">
        <v>2675000</v>
      </c>
      <c r="J13" s="64"/>
      <c r="K13" s="67">
        <v>23285660</v>
      </c>
      <c r="L13" s="64"/>
      <c r="M13" s="67">
        <v>2730615</v>
      </c>
      <c r="N13" s="64"/>
      <c r="O13" s="67">
        <f>SUM(E13:M13)</f>
        <v>609069931</v>
      </c>
      <c r="Q13" s="67">
        <f>O13</f>
        <v>609069931</v>
      </c>
    </row>
    <row r="14" spans="1:17" ht="16.5" customHeight="1">
      <c r="A14" s="141" t="s">
        <v>140</v>
      </c>
      <c r="B14" s="63"/>
      <c r="C14" s="66"/>
      <c r="D14" s="64"/>
      <c r="E14" s="67"/>
      <c r="F14" s="64"/>
      <c r="G14" s="67"/>
      <c r="H14" s="64"/>
      <c r="I14" s="67"/>
      <c r="J14" s="64"/>
      <c r="K14" s="67"/>
      <c r="L14" s="64"/>
      <c r="M14" s="67"/>
      <c r="N14" s="64"/>
      <c r="O14" s="67"/>
      <c r="Q14" s="67"/>
    </row>
    <row r="15" spans="1:17" ht="16.5" customHeight="1">
      <c r="A15" s="24" t="s">
        <v>141</v>
      </c>
      <c r="B15" s="63"/>
      <c r="C15" s="66"/>
      <c r="D15" s="64"/>
      <c r="E15" s="68">
        <v>0</v>
      </c>
      <c r="F15" s="64"/>
      <c r="G15" s="68">
        <v>0</v>
      </c>
      <c r="H15" s="64"/>
      <c r="I15" s="68">
        <v>0</v>
      </c>
      <c r="J15" s="64"/>
      <c r="K15" s="68">
        <f>'ENG 7'!F48</f>
        <v>-45071043.832000002</v>
      </c>
      <c r="L15" s="64"/>
      <c r="M15" s="68">
        <v>0</v>
      </c>
      <c r="N15" s="64"/>
      <c r="O15" s="68">
        <f>SUM(E15:M15)</f>
        <v>-45071043.832000002</v>
      </c>
      <c r="Q15" s="68">
        <f>O15</f>
        <v>-45071043.832000002</v>
      </c>
    </row>
    <row r="16" spans="1:17" ht="16.5" customHeight="1">
      <c r="A16" s="65"/>
      <c r="B16" s="63"/>
      <c r="C16" s="66"/>
      <c r="D16" s="64"/>
      <c r="E16" s="67"/>
      <c r="F16" s="64"/>
      <c r="G16" s="67"/>
      <c r="H16" s="64"/>
      <c r="I16" s="67"/>
      <c r="J16" s="64"/>
      <c r="K16" s="67"/>
      <c r="L16" s="64"/>
      <c r="M16" s="67"/>
      <c r="N16" s="64"/>
      <c r="O16" s="67"/>
      <c r="Q16" s="67"/>
    </row>
    <row r="17" spans="1:17" ht="16.5" customHeight="1" thickBot="1">
      <c r="A17" s="1" t="s">
        <v>131</v>
      </c>
      <c r="B17" s="63"/>
      <c r="C17" s="66"/>
      <c r="D17" s="64"/>
      <c r="E17" s="69">
        <f>SUM(E13:E15)</f>
        <v>215000000</v>
      </c>
      <c r="F17" s="64"/>
      <c r="G17" s="69">
        <f>SUM(G13:G15)</f>
        <v>365378656</v>
      </c>
      <c r="H17" s="64"/>
      <c r="I17" s="69">
        <f>SUM(I13:I15)</f>
        <v>2675000</v>
      </c>
      <c r="J17" s="64"/>
      <c r="K17" s="69">
        <f>SUM(K13:K15)</f>
        <v>-21785383.832000002</v>
      </c>
      <c r="L17" s="64"/>
      <c r="M17" s="69">
        <f>SUM(M13:M15)</f>
        <v>2730615</v>
      </c>
      <c r="N17" s="64"/>
      <c r="O17" s="69">
        <f>SUM(E17:M17)</f>
        <v>563998887.16799998</v>
      </c>
      <c r="Q17" s="69">
        <f>O17</f>
        <v>563998887.16799998</v>
      </c>
    </row>
    <row r="18" spans="1:17" ht="16.5" customHeight="1" thickTop="1">
      <c r="A18" s="65"/>
      <c r="B18" s="63"/>
      <c r="C18" s="66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</row>
    <row r="19" spans="1:17" ht="16.5" customHeight="1">
      <c r="A19" s="65"/>
      <c r="B19" s="63"/>
      <c r="C19" s="66"/>
      <c r="D19" s="64"/>
      <c r="E19" s="142"/>
      <c r="F19" s="64"/>
      <c r="G19" s="142"/>
      <c r="H19" s="64"/>
      <c r="I19" s="142"/>
      <c r="J19" s="64"/>
      <c r="K19" s="142"/>
      <c r="L19" s="64"/>
      <c r="M19" s="142"/>
      <c r="N19" s="64"/>
      <c r="O19" s="142"/>
    </row>
    <row r="20" spans="1:17" s="147" customFormat="1" ht="16.5" customHeight="1">
      <c r="A20" s="143"/>
      <c r="B20" s="144"/>
      <c r="C20" s="145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</row>
    <row r="21" spans="1:17" s="147" customFormat="1" ht="16.5" customHeight="1">
      <c r="A21" s="148"/>
      <c r="B21" s="144"/>
      <c r="C21" s="145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</row>
    <row r="22" spans="1:17" s="147" customFormat="1" ht="16.5" customHeight="1">
      <c r="A22" s="148"/>
      <c r="B22" s="144"/>
      <c r="C22" s="145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</row>
    <row r="23" spans="1:17" s="147" customFormat="1" ht="16.5" customHeight="1">
      <c r="A23" s="149"/>
      <c r="B23" s="144"/>
      <c r="C23" s="145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</row>
    <row r="24" spans="1:17" s="147" customFormat="1" ht="16.5" customHeight="1">
      <c r="A24" s="149"/>
      <c r="B24" s="144"/>
      <c r="C24" s="145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</row>
    <row r="25" spans="1:17" s="147" customFormat="1" ht="16.5" customHeight="1">
      <c r="A25" s="149"/>
      <c r="B25" s="144"/>
      <c r="C25" s="145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</row>
    <row r="26" spans="1:17" s="150" customFormat="1" ht="18.600000000000001" customHeight="1">
      <c r="A26" s="143"/>
      <c r="B26" s="144"/>
      <c r="C26" s="145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</row>
    <row r="27" spans="1:17" ht="9.75" customHeight="1">
      <c r="A27" s="1"/>
      <c r="B27" s="63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</row>
    <row r="36" spans="1:17" ht="22.2" customHeight="1">
      <c r="A36" s="158" t="s">
        <v>15</v>
      </c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</row>
  </sheetData>
  <mergeCells count="3">
    <mergeCell ref="I8:K8"/>
    <mergeCell ref="E7:O7"/>
    <mergeCell ref="E6:Q6"/>
  </mergeCells>
  <pageMargins left="0.8" right="0.5" top="0.5" bottom="0.6" header="0.49" footer="0.4"/>
  <pageSetup paperSize="9" scale="90" firstPageNumber="8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2"/>
  <sheetViews>
    <sheetView zoomScaleNormal="100" zoomScaleSheetLayoutView="90" workbookViewId="0">
      <selection activeCell="R17" sqref="R17"/>
    </sheetView>
  </sheetViews>
  <sheetFormatPr defaultColWidth="10.5546875" defaultRowHeight="16.5" customHeight="1"/>
  <cols>
    <col min="1" max="1" width="1.6640625" style="50" customWidth="1"/>
    <col min="2" max="2" width="39.33203125" style="50" customWidth="1"/>
    <col min="3" max="3" width="5.6640625" style="54" customWidth="1"/>
    <col min="4" max="4" width="0.88671875" style="54" customWidth="1"/>
    <col min="5" max="5" width="13.6640625" style="54" customWidth="1"/>
    <col min="6" max="6" width="0.88671875" style="54" customWidth="1"/>
    <col min="7" max="7" width="11.6640625" style="54" bestFit="1" customWidth="1"/>
    <col min="8" max="8" width="0.88671875" style="54" customWidth="1"/>
    <col min="9" max="9" width="13.6640625" style="54" customWidth="1"/>
    <col min="10" max="10" width="0.88671875" style="54" customWidth="1"/>
    <col min="11" max="11" width="13.6640625" style="66" customWidth="1"/>
    <col min="12" max="12" width="0.88671875" style="66" customWidth="1"/>
    <col min="13" max="13" width="13.88671875" style="54" customWidth="1"/>
    <col min="14" max="14" width="0.88671875" style="54" customWidth="1"/>
    <col min="15" max="15" width="11.33203125" style="54" bestFit="1" customWidth="1"/>
    <col min="16" max="232" width="10.5546875" style="50"/>
    <col min="233" max="233" width="2" style="50" customWidth="1"/>
    <col min="234" max="234" width="68.33203125" style="50" customWidth="1"/>
    <col min="235" max="235" width="9" style="50" customWidth="1"/>
    <col min="236" max="236" width="0.6640625" style="50" customWidth="1"/>
    <col min="237" max="237" width="13.5546875" style="50" customWidth="1"/>
    <col min="238" max="238" width="0.6640625" style="50" customWidth="1"/>
    <col min="239" max="239" width="15.33203125" style="50" customWidth="1"/>
    <col min="240" max="240" width="0.6640625" style="50" customWidth="1"/>
    <col min="241" max="241" width="14.5546875" style="50" customWidth="1"/>
    <col min="242" max="242" width="11.44140625" style="50" bestFit="1" customWidth="1"/>
    <col min="243" max="488" width="10.5546875" style="50"/>
    <col min="489" max="489" width="2" style="50" customWidth="1"/>
    <col min="490" max="490" width="68.33203125" style="50" customWidth="1"/>
    <col min="491" max="491" width="9" style="50" customWidth="1"/>
    <col min="492" max="492" width="0.6640625" style="50" customWidth="1"/>
    <col min="493" max="493" width="13.5546875" style="50" customWidth="1"/>
    <col min="494" max="494" width="0.6640625" style="50" customWidth="1"/>
    <col min="495" max="495" width="15.33203125" style="50" customWidth="1"/>
    <col min="496" max="496" width="0.6640625" style="50" customWidth="1"/>
    <col min="497" max="497" width="14.5546875" style="50" customWidth="1"/>
    <col min="498" max="498" width="11.44140625" style="50" bestFit="1" customWidth="1"/>
    <col min="499" max="744" width="10.5546875" style="50"/>
    <col min="745" max="745" width="2" style="50" customWidth="1"/>
    <col min="746" max="746" width="68.33203125" style="50" customWidth="1"/>
    <col min="747" max="747" width="9" style="50" customWidth="1"/>
    <col min="748" max="748" width="0.6640625" style="50" customWidth="1"/>
    <col min="749" max="749" width="13.5546875" style="50" customWidth="1"/>
    <col min="750" max="750" width="0.6640625" style="50" customWidth="1"/>
    <col min="751" max="751" width="15.33203125" style="50" customWidth="1"/>
    <col min="752" max="752" width="0.6640625" style="50" customWidth="1"/>
    <col min="753" max="753" width="14.5546875" style="50" customWidth="1"/>
    <col min="754" max="754" width="11.44140625" style="50" bestFit="1" customWidth="1"/>
    <col min="755" max="1000" width="10.5546875" style="50"/>
    <col min="1001" max="1001" width="2" style="50" customWidth="1"/>
    <col min="1002" max="1002" width="68.33203125" style="50" customWidth="1"/>
    <col min="1003" max="1003" width="9" style="50" customWidth="1"/>
    <col min="1004" max="1004" width="0.6640625" style="50" customWidth="1"/>
    <col min="1005" max="1005" width="13.5546875" style="50" customWidth="1"/>
    <col min="1006" max="1006" width="0.6640625" style="50" customWidth="1"/>
    <col min="1007" max="1007" width="15.33203125" style="50" customWidth="1"/>
    <col min="1008" max="1008" width="0.6640625" style="50" customWidth="1"/>
    <col min="1009" max="1009" width="14.5546875" style="50" customWidth="1"/>
    <col min="1010" max="1010" width="11.44140625" style="50" bestFit="1" customWidth="1"/>
    <col min="1011" max="1256" width="10.5546875" style="50"/>
    <col min="1257" max="1257" width="2" style="50" customWidth="1"/>
    <col min="1258" max="1258" width="68.33203125" style="50" customWidth="1"/>
    <col min="1259" max="1259" width="9" style="50" customWidth="1"/>
    <col min="1260" max="1260" width="0.6640625" style="50" customWidth="1"/>
    <col min="1261" max="1261" width="13.5546875" style="50" customWidth="1"/>
    <col min="1262" max="1262" width="0.6640625" style="50" customWidth="1"/>
    <col min="1263" max="1263" width="15.33203125" style="50" customWidth="1"/>
    <col min="1264" max="1264" width="0.6640625" style="50" customWidth="1"/>
    <col min="1265" max="1265" width="14.5546875" style="50" customWidth="1"/>
    <col min="1266" max="1266" width="11.44140625" style="50" bestFit="1" customWidth="1"/>
    <col min="1267" max="1512" width="10.5546875" style="50"/>
    <col min="1513" max="1513" width="2" style="50" customWidth="1"/>
    <col min="1514" max="1514" width="68.33203125" style="50" customWidth="1"/>
    <col min="1515" max="1515" width="9" style="50" customWidth="1"/>
    <col min="1516" max="1516" width="0.6640625" style="50" customWidth="1"/>
    <col min="1517" max="1517" width="13.5546875" style="50" customWidth="1"/>
    <col min="1518" max="1518" width="0.6640625" style="50" customWidth="1"/>
    <col min="1519" max="1519" width="15.33203125" style="50" customWidth="1"/>
    <col min="1520" max="1520" width="0.6640625" style="50" customWidth="1"/>
    <col min="1521" max="1521" width="14.5546875" style="50" customWidth="1"/>
    <col min="1522" max="1522" width="11.44140625" style="50" bestFit="1" customWidth="1"/>
    <col min="1523" max="1768" width="10.5546875" style="50"/>
    <col min="1769" max="1769" width="2" style="50" customWidth="1"/>
    <col min="1770" max="1770" width="68.33203125" style="50" customWidth="1"/>
    <col min="1771" max="1771" width="9" style="50" customWidth="1"/>
    <col min="1772" max="1772" width="0.6640625" style="50" customWidth="1"/>
    <col min="1773" max="1773" width="13.5546875" style="50" customWidth="1"/>
    <col min="1774" max="1774" width="0.6640625" style="50" customWidth="1"/>
    <col min="1775" max="1775" width="15.33203125" style="50" customWidth="1"/>
    <col min="1776" max="1776" width="0.6640625" style="50" customWidth="1"/>
    <col min="1777" max="1777" width="14.5546875" style="50" customWidth="1"/>
    <col min="1778" max="1778" width="11.44140625" style="50" bestFit="1" customWidth="1"/>
    <col min="1779" max="2024" width="10.5546875" style="50"/>
    <col min="2025" max="2025" width="2" style="50" customWidth="1"/>
    <col min="2026" max="2026" width="68.33203125" style="50" customWidth="1"/>
    <col min="2027" max="2027" width="9" style="50" customWidth="1"/>
    <col min="2028" max="2028" width="0.6640625" style="50" customWidth="1"/>
    <col min="2029" max="2029" width="13.5546875" style="50" customWidth="1"/>
    <col min="2030" max="2030" width="0.6640625" style="50" customWidth="1"/>
    <col min="2031" max="2031" width="15.33203125" style="50" customWidth="1"/>
    <col min="2032" max="2032" width="0.6640625" style="50" customWidth="1"/>
    <col min="2033" max="2033" width="14.5546875" style="50" customWidth="1"/>
    <col min="2034" max="2034" width="11.44140625" style="50" bestFit="1" customWidth="1"/>
    <col min="2035" max="2280" width="10.5546875" style="50"/>
    <col min="2281" max="2281" width="2" style="50" customWidth="1"/>
    <col min="2282" max="2282" width="68.33203125" style="50" customWidth="1"/>
    <col min="2283" max="2283" width="9" style="50" customWidth="1"/>
    <col min="2284" max="2284" width="0.6640625" style="50" customWidth="1"/>
    <col min="2285" max="2285" width="13.5546875" style="50" customWidth="1"/>
    <col min="2286" max="2286" width="0.6640625" style="50" customWidth="1"/>
    <col min="2287" max="2287" width="15.33203125" style="50" customWidth="1"/>
    <col min="2288" max="2288" width="0.6640625" style="50" customWidth="1"/>
    <col min="2289" max="2289" width="14.5546875" style="50" customWidth="1"/>
    <col min="2290" max="2290" width="11.44140625" style="50" bestFit="1" customWidth="1"/>
    <col min="2291" max="2536" width="10.5546875" style="50"/>
    <col min="2537" max="2537" width="2" style="50" customWidth="1"/>
    <col min="2538" max="2538" width="68.33203125" style="50" customWidth="1"/>
    <col min="2539" max="2539" width="9" style="50" customWidth="1"/>
    <col min="2540" max="2540" width="0.6640625" style="50" customWidth="1"/>
    <col min="2541" max="2541" width="13.5546875" style="50" customWidth="1"/>
    <col min="2542" max="2542" width="0.6640625" style="50" customWidth="1"/>
    <col min="2543" max="2543" width="15.33203125" style="50" customWidth="1"/>
    <col min="2544" max="2544" width="0.6640625" style="50" customWidth="1"/>
    <col min="2545" max="2545" width="14.5546875" style="50" customWidth="1"/>
    <col min="2546" max="2546" width="11.44140625" style="50" bestFit="1" customWidth="1"/>
    <col min="2547" max="2792" width="10.5546875" style="50"/>
    <col min="2793" max="2793" width="2" style="50" customWidth="1"/>
    <col min="2794" max="2794" width="68.33203125" style="50" customWidth="1"/>
    <col min="2795" max="2795" width="9" style="50" customWidth="1"/>
    <col min="2796" max="2796" width="0.6640625" style="50" customWidth="1"/>
    <col min="2797" max="2797" width="13.5546875" style="50" customWidth="1"/>
    <col min="2798" max="2798" width="0.6640625" style="50" customWidth="1"/>
    <col min="2799" max="2799" width="15.33203125" style="50" customWidth="1"/>
    <col min="2800" max="2800" width="0.6640625" style="50" customWidth="1"/>
    <col min="2801" max="2801" width="14.5546875" style="50" customWidth="1"/>
    <col min="2802" max="2802" width="11.44140625" style="50" bestFit="1" customWidth="1"/>
    <col min="2803" max="3048" width="10.5546875" style="50"/>
    <col min="3049" max="3049" width="2" style="50" customWidth="1"/>
    <col min="3050" max="3050" width="68.33203125" style="50" customWidth="1"/>
    <col min="3051" max="3051" width="9" style="50" customWidth="1"/>
    <col min="3052" max="3052" width="0.6640625" style="50" customWidth="1"/>
    <col min="3053" max="3053" width="13.5546875" style="50" customWidth="1"/>
    <col min="3054" max="3054" width="0.6640625" style="50" customWidth="1"/>
    <col min="3055" max="3055" width="15.33203125" style="50" customWidth="1"/>
    <col min="3056" max="3056" width="0.6640625" style="50" customWidth="1"/>
    <col min="3057" max="3057" width="14.5546875" style="50" customWidth="1"/>
    <col min="3058" max="3058" width="11.44140625" style="50" bestFit="1" customWidth="1"/>
    <col min="3059" max="3304" width="10.5546875" style="50"/>
    <col min="3305" max="3305" width="2" style="50" customWidth="1"/>
    <col min="3306" max="3306" width="68.33203125" style="50" customWidth="1"/>
    <col min="3307" max="3307" width="9" style="50" customWidth="1"/>
    <col min="3308" max="3308" width="0.6640625" style="50" customWidth="1"/>
    <col min="3309" max="3309" width="13.5546875" style="50" customWidth="1"/>
    <col min="3310" max="3310" width="0.6640625" style="50" customWidth="1"/>
    <col min="3311" max="3311" width="15.33203125" style="50" customWidth="1"/>
    <col min="3312" max="3312" width="0.6640625" style="50" customWidth="1"/>
    <col min="3313" max="3313" width="14.5546875" style="50" customWidth="1"/>
    <col min="3314" max="3314" width="11.44140625" style="50" bestFit="1" customWidth="1"/>
    <col min="3315" max="3560" width="10.5546875" style="50"/>
    <col min="3561" max="3561" width="2" style="50" customWidth="1"/>
    <col min="3562" max="3562" width="68.33203125" style="50" customWidth="1"/>
    <col min="3563" max="3563" width="9" style="50" customWidth="1"/>
    <col min="3564" max="3564" width="0.6640625" style="50" customWidth="1"/>
    <col min="3565" max="3565" width="13.5546875" style="50" customWidth="1"/>
    <col min="3566" max="3566" width="0.6640625" style="50" customWidth="1"/>
    <col min="3567" max="3567" width="15.33203125" style="50" customWidth="1"/>
    <col min="3568" max="3568" width="0.6640625" style="50" customWidth="1"/>
    <col min="3569" max="3569" width="14.5546875" style="50" customWidth="1"/>
    <col min="3570" max="3570" width="11.44140625" style="50" bestFit="1" customWidth="1"/>
    <col min="3571" max="3816" width="10.5546875" style="50"/>
    <col min="3817" max="3817" width="2" style="50" customWidth="1"/>
    <col min="3818" max="3818" width="68.33203125" style="50" customWidth="1"/>
    <col min="3819" max="3819" width="9" style="50" customWidth="1"/>
    <col min="3820" max="3820" width="0.6640625" style="50" customWidth="1"/>
    <col min="3821" max="3821" width="13.5546875" style="50" customWidth="1"/>
    <col min="3822" max="3822" width="0.6640625" style="50" customWidth="1"/>
    <col min="3823" max="3823" width="15.33203125" style="50" customWidth="1"/>
    <col min="3824" max="3824" width="0.6640625" style="50" customWidth="1"/>
    <col min="3825" max="3825" width="14.5546875" style="50" customWidth="1"/>
    <col min="3826" max="3826" width="11.44140625" style="50" bestFit="1" customWidth="1"/>
    <col min="3827" max="4072" width="10.5546875" style="50"/>
    <col min="4073" max="4073" width="2" style="50" customWidth="1"/>
    <col min="4074" max="4074" width="68.33203125" style="50" customWidth="1"/>
    <col min="4075" max="4075" width="9" style="50" customWidth="1"/>
    <col min="4076" max="4076" width="0.6640625" style="50" customWidth="1"/>
    <col min="4077" max="4077" width="13.5546875" style="50" customWidth="1"/>
    <col min="4078" max="4078" width="0.6640625" style="50" customWidth="1"/>
    <col min="4079" max="4079" width="15.33203125" style="50" customWidth="1"/>
    <col min="4080" max="4080" width="0.6640625" style="50" customWidth="1"/>
    <col min="4081" max="4081" width="14.5546875" style="50" customWidth="1"/>
    <col min="4082" max="4082" width="11.44140625" style="50" bestFit="1" customWidth="1"/>
    <col min="4083" max="4328" width="10.5546875" style="50"/>
    <col min="4329" max="4329" width="2" style="50" customWidth="1"/>
    <col min="4330" max="4330" width="68.33203125" style="50" customWidth="1"/>
    <col min="4331" max="4331" width="9" style="50" customWidth="1"/>
    <col min="4332" max="4332" width="0.6640625" style="50" customWidth="1"/>
    <col min="4333" max="4333" width="13.5546875" style="50" customWidth="1"/>
    <col min="4334" max="4334" width="0.6640625" style="50" customWidth="1"/>
    <col min="4335" max="4335" width="15.33203125" style="50" customWidth="1"/>
    <col min="4336" max="4336" width="0.6640625" style="50" customWidth="1"/>
    <col min="4337" max="4337" width="14.5546875" style="50" customWidth="1"/>
    <col min="4338" max="4338" width="11.44140625" style="50" bestFit="1" customWidth="1"/>
    <col min="4339" max="4584" width="10.5546875" style="50"/>
    <col min="4585" max="4585" width="2" style="50" customWidth="1"/>
    <col min="4586" max="4586" width="68.33203125" style="50" customWidth="1"/>
    <col min="4587" max="4587" width="9" style="50" customWidth="1"/>
    <col min="4588" max="4588" width="0.6640625" style="50" customWidth="1"/>
    <col min="4589" max="4589" width="13.5546875" style="50" customWidth="1"/>
    <col min="4590" max="4590" width="0.6640625" style="50" customWidth="1"/>
    <col min="4591" max="4591" width="15.33203125" style="50" customWidth="1"/>
    <col min="4592" max="4592" width="0.6640625" style="50" customWidth="1"/>
    <col min="4593" max="4593" width="14.5546875" style="50" customWidth="1"/>
    <col min="4594" max="4594" width="11.44140625" style="50" bestFit="1" customWidth="1"/>
    <col min="4595" max="4840" width="10.5546875" style="50"/>
    <col min="4841" max="4841" width="2" style="50" customWidth="1"/>
    <col min="4842" max="4842" width="68.33203125" style="50" customWidth="1"/>
    <col min="4843" max="4843" width="9" style="50" customWidth="1"/>
    <col min="4844" max="4844" width="0.6640625" style="50" customWidth="1"/>
    <col min="4845" max="4845" width="13.5546875" style="50" customWidth="1"/>
    <col min="4846" max="4846" width="0.6640625" style="50" customWidth="1"/>
    <col min="4847" max="4847" width="15.33203125" style="50" customWidth="1"/>
    <col min="4848" max="4848" width="0.6640625" style="50" customWidth="1"/>
    <col min="4849" max="4849" width="14.5546875" style="50" customWidth="1"/>
    <col min="4850" max="4850" width="11.44140625" style="50" bestFit="1" customWidth="1"/>
    <col min="4851" max="5096" width="10.5546875" style="50"/>
    <col min="5097" max="5097" width="2" style="50" customWidth="1"/>
    <col min="5098" max="5098" width="68.33203125" style="50" customWidth="1"/>
    <col min="5099" max="5099" width="9" style="50" customWidth="1"/>
    <col min="5100" max="5100" width="0.6640625" style="50" customWidth="1"/>
    <col min="5101" max="5101" width="13.5546875" style="50" customWidth="1"/>
    <col min="5102" max="5102" width="0.6640625" style="50" customWidth="1"/>
    <col min="5103" max="5103" width="15.33203125" style="50" customWidth="1"/>
    <col min="5104" max="5104" width="0.6640625" style="50" customWidth="1"/>
    <col min="5105" max="5105" width="14.5546875" style="50" customWidth="1"/>
    <col min="5106" max="5106" width="11.44140625" style="50" bestFit="1" customWidth="1"/>
    <col min="5107" max="5352" width="10.5546875" style="50"/>
    <col min="5353" max="5353" width="2" style="50" customWidth="1"/>
    <col min="5354" max="5354" width="68.33203125" style="50" customWidth="1"/>
    <col min="5355" max="5355" width="9" style="50" customWidth="1"/>
    <col min="5356" max="5356" width="0.6640625" style="50" customWidth="1"/>
    <col min="5357" max="5357" width="13.5546875" style="50" customWidth="1"/>
    <col min="5358" max="5358" width="0.6640625" style="50" customWidth="1"/>
    <col min="5359" max="5359" width="15.33203125" style="50" customWidth="1"/>
    <col min="5360" max="5360" width="0.6640625" style="50" customWidth="1"/>
    <col min="5361" max="5361" width="14.5546875" style="50" customWidth="1"/>
    <col min="5362" max="5362" width="11.44140625" style="50" bestFit="1" customWidth="1"/>
    <col min="5363" max="5608" width="10.5546875" style="50"/>
    <col min="5609" max="5609" width="2" style="50" customWidth="1"/>
    <col min="5610" max="5610" width="68.33203125" style="50" customWidth="1"/>
    <col min="5611" max="5611" width="9" style="50" customWidth="1"/>
    <col min="5612" max="5612" width="0.6640625" style="50" customWidth="1"/>
    <col min="5613" max="5613" width="13.5546875" style="50" customWidth="1"/>
    <col min="5614" max="5614" width="0.6640625" style="50" customWidth="1"/>
    <col min="5615" max="5615" width="15.33203125" style="50" customWidth="1"/>
    <col min="5616" max="5616" width="0.6640625" style="50" customWidth="1"/>
    <col min="5617" max="5617" width="14.5546875" style="50" customWidth="1"/>
    <col min="5618" max="5618" width="11.44140625" style="50" bestFit="1" customWidth="1"/>
    <col min="5619" max="5864" width="10.5546875" style="50"/>
    <col min="5865" max="5865" width="2" style="50" customWidth="1"/>
    <col min="5866" max="5866" width="68.33203125" style="50" customWidth="1"/>
    <col min="5867" max="5867" width="9" style="50" customWidth="1"/>
    <col min="5868" max="5868" width="0.6640625" style="50" customWidth="1"/>
    <col min="5869" max="5869" width="13.5546875" style="50" customWidth="1"/>
    <col min="5870" max="5870" width="0.6640625" style="50" customWidth="1"/>
    <col min="5871" max="5871" width="15.33203125" style="50" customWidth="1"/>
    <col min="5872" max="5872" width="0.6640625" style="50" customWidth="1"/>
    <col min="5873" max="5873" width="14.5546875" style="50" customWidth="1"/>
    <col min="5874" max="5874" width="11.44140625" style="50" bestFit="1" customWidth="1"/>
    <col min="5875" max="6120" width="10.5546875" style="50"/>
    <col min="6121" max="6121" width="2" style="50" customWidth="1"/>
    <col min="6122" max="6122" width="68.33203125" style="50" customWidth="1"/>
    <col min="6123" max="6123" width="9" style="50" customWidth="1"/>
    <col min="6124" max="6124" width="0.6640625" style="50" customWidth="1"/>
    <col min="6125" max="6125" width="13.5546875" style="50" customWidth="1"/>
    <col min="6126" max="6126" width="0.6640625" style="50" customWidth="1"/>
    <col min="6127" max="6127" width="15.33203125" style="50" customWidth="1"/>
    <col min="6128" max="6128" width="0.6640625" style="50" customWidth="1"/>
    <col min="6129" max="6129" width="14.5546875" style="50" customWidth="1"/>
    <col min="6130" max="6130" width="11.44140625" style="50" bestFit="1" customWidth="1"/>
    <col min="6131" max="6376" width="10.5546875" style="50"/>
    <col min="6377" max="6377" width="2" style="50" customWidth="1"/>
    <col min="6378" max="6378" width="68.33203125" style="50" customWidth="1"/>
    <col min="6379" max="6379" width="9" style="50" customWidth="1"/>
    <col min="6380" max="6380" width="0.6640625" style="50" customWidth="1"/>
    <col min="6381" max="6381" width="13.5546875" style="50" customWidth="1"/>
    <col min="6382" max="6382" width="0.6640625" style="50" customWidth="1"/>
    <col min="6383" max="6383" width="15.33203125" style="50" customWidth="1"/>
    <col min="6384" max="6384" width="0.6640625" style="50" customWidth="1"/>
    <col min="6385" max="6385" width="14.5546875" style="50" customWidth="1"/>
    <col min="6386" max="6386" width="11.44140625" style="50" bestFit="1" customWidth="1"/>
    <col min="6387" max="6632" width="10.5546875" style="50"/>
    <col min="6633" max="6633" width="2" style="50" customWidth="1"/>
    <col min="6634" max="6634" width="68.33203125" style="50" customWidth="1"/>
    <col min="6635" max="6635" width="9" style="50" customWidth="1"/>
    <col min="6636" max="6636" width="0.6640625" style="50" customWidth="1"/>
    <col min="6637" max="6637" width="13.5546875" style="50" customWidth="1"/>
    <col min="6638" max="6638" width="0.6640625" style="50" customWidth="1"/>
    <col min="6639" max="6639" width="15.33203125" style="50" customWidth="1"/>
    <col min="6640" max="6640" width="0.6640625" style="50" customWidth="1"/>
    <col min="6641" max="6641" width="14.5546875" style="50" customWidth="1"/>
    <col min="6642" max="6642" width="11.44140625" style="50" bestFit="1" customWidth="1"/>
    <col min="6643" max="6888" width="10.5546875" style="50"/>
    <col min="6889" max="6889" width="2" style="50" customWidth="1"/>
    <col min="6890" max="6890" width="68.33203125" style="50" customWidth="1"/>
    <col min="6891" max="6891" width="9" style="50" customWidth="1"/>
    <col min="6892" max="6892" width="0.6640625" style="50" customWidth="1"/>
    <col min="6893" max="6893" width="13.5546875" style="50" customWidth="1"/>
    <col min="6894" max="6894" width="0.6640625" style="50" customWidth="1"/>
    <col min="6895" max="6895" width="15.33203125" style="50" customWidth="1"/>
    <col min="6896" max="6896" width="0.6640625" style="50" customWidth="1"/>
    <col min="6897" max="6897" width="14.5546875" style="50" customWidth="1"/>
    <col min="6898" max="6898" width="11.44140625" style="50" bestFit="1" customWidth="1"/>
    <col min="6899" max="7144" width="10.5546875" style="50"/>
    <col min="7145" max="7145" width="2" style="50" customWidth="1"/>
    <col min="7146" max="7146" width="68.33203125" style="50" customWidth="1"/>
    <col min="7147" max="7147" width="9" style="50" customWidth="1"/>
    <col min="7148" max="7148" width="0.6640625" style="50" customWidth="1"/>
    <col min="7149" max="7149" width="13.5546875" style="50" customWidth="1"/>
    <col min="7150" max="7150" width="0.6640625" style="50" customWidth="1"/>
    <col min="7151" max="7151" width="15.33203125" style="50" customWidth="1"/>
    <col min="7152" max="7152" width="0.6640625" style="50" customWidth="1"/>
    <col min="7153" max="7153" width="14.5546875" style="50" customWidth="1"/>
    <col min="7154" max="7154" width="11.44140625" style="50" bestFit="1" customWidth="1"/>
    <col min="7155" max="7400" width="10.5546875" style="50"/>
    <col min="7401" max="7401" width="2" style="50" customWidth="1"/>
    <col min="7402" max="7402" width="68.33203125" style="50" customWidth="1"/>
    <col min="7403" max="7403" width="9" style="50" customWidth="1"/>
    <col min="7404" max="7404" width="0.6640625" style="50" customWidth="1"/>
    <col min="7405" max="7405" width="13.5546875" style="50" customWidth="1"/>
    <col min="7406" max="7406" width="0.6640625" style="50" customWidth="1"/>
    <col min="7407" max="7407" width="15.33203125" style="50" customWidth="1"/>
    <col min="7408" max="7408" width="0.6640625" style="50" customWidth="1"/>
    <col min="7409" max="7409" width="14.5546875" style="50" customWidth="1"/>
    <col min="7410" max="7410" width="11.44140625" style="50" bestFit="1" customWidth="1"/>
    <col min="7411" max="7656" width="10.5546875" style="50"/>
    <col min="7657" max="7657" width="2" style="50" customWidth="1"/>
    <col min="7658" max="7658" width="68.33203125" style="50" customWidth="1"/>
    <col min="7659" max="7659" width="9" style="50" customWidth="1"/>
    <col min="7660" max="7660" width="0.6640625" style="50" customWidth="1"/>
    <col min="7661" max="7661" width="13.5546875" style="50" customWidth="1"/>
    <col min="7662" max="7662" width="0.6640625" style="50" customWidth="1"/>
    <col min="7663" max="7663" width="15.33203125" style="50" customWidth="1"/>
    <col min="7664" max="7664" width="0.6640625" style="50" customWidth="1"/>
    <col min="7665" max="7665" width="14.5546875" style="50" customWidth="1"/>
    <col min="7666" max="7666" width="11.44140625" style="50" bestFit="1" customWidth="1"/>
    <col min="7667" max="7912" width="10.5546875" style="50"/>
    <col min="7913" max="7913" width="2" style="50" customWidth="1"/>
    <col min="7914" max="7914" width="68.33203125" style="50" customWidth="1"/>
    <col min="7915" max="7915" width="9" style="50" customWidth="1"/>
    <col min="7916" max="7916" width="0.6640625" style="50" customWidth="1"/>
    <col min="7917" max="7917" width="13.5546875" style="50" customWidth="1"/>
    <col min="7918" max="7918" width="0.6640625" style="50" customWidth="1"/>
    <col min="7919" max="7919" width="15.33203125" style="50" customWidth="1"/>
    <col min="7920" max="7920" width="0.6640625" style="50" customWidth="1"/>
    <col min="7921" max="7921" width="14.5546875" style="50" customWidth="1"/>
    <col min="7922" max="7922" width="11.44140625" style="50" bestFit="1" customWidth="1"/>
    <col min="7923" max="8168" width="10.5546875" style="50"/>
    <col min="8169" max="8169" width="2" style="50" customWidth="1"/>
    <col min="8170" max="8170" width="68.33203125" style="50" customWidth="1"/>
    <col min="8171" max="8171" width="9" style="50" customWidth="1"/>
    <col min="8172" max="8172" width="0.6640625" style="50" customWidth="1"/>
    <col min="8173" max="8173" width="13.5546875" style="50" customWidth="1"/>
    <col min="8174" max="8174" width="0.6640625" style="50" customWidth="1"/>
    <col min="8175" max="8175" width="15.33203125" style="50" customWidth="1"/>
    <col min="8176" max="8176" width="0.6640625" style="50" customWidth="1"/>
    <col min="8177" max="8177" width="14.5546875" style="50" customWidth="1"/>
    <col min="8178" max="8178" width="11.44140625" style="50" bestFit="1" customWidth="1"/>
    <col min="8179" max="8424" width="10.5546875" style="50"/>
    <col min="8425" max="8425" width="2" style="50" customWidth="1"/>
    <col min="8426" max="8426" width="68.33203125" style="50" customWidth="1"/>
    <col min="8427" max="8427" width="9" style="50" customWidth="1"/>
    <col min="8428" max="8428" width="0.6640625" style="50" customWidth="1"/>
    <col min="8429" max="8429" width="13.5546875" style="50" customWidth="1"/>
    <col min="8430" max="8430" width="0.6640625" style="50" customWidth="1"/>
    <col min="8431" max="8431" width="15.33203125" style="50" customWidth="1"/>
    <col min="8432" max="8432" width="0.6640625" style="50" customWidth="1"/>
    <col min="8433" max="8433" width="14.5546875" style="50" customWidth="1"/>
    <col min="8434" max="8434" width="11.44140625" style="50" bestFit="1" customWidth="1"/>
    <col min="8435" max="8680" width="10.5546875" style="50"/>
    <col min="8681" max="8681" width="2" style="50" customWidth="1"/>
    <col min="8682" max="8682" width="68.33203125" style="50" customWidth="1"/>
    <col min="8683" max="8683" width="9" style="50" customWidth="1"/>
    <col min="8684" max="8684" width="0.6640625" style="50" customWidth="1"/>
    <col min="8685" max="8685" width="13.5546875" style="50" customWidth="1"/>
    <col min="8686" max="8686" width="0.6640625" style="50" customWidth="1"/>
    <col min="8687" max="8687" width="15.33203125" style="50" customWidth="1"/>
    <col min="8688" max="8688" width="0.6640625" style="50" customWidth="1"/>
    <col min="8689" max="8689" width="14.5546875" style="50" customWidth="1"/>
    <col min="8690" max="8690" width="11.44140625" style="50" bestFit="1" customWidth="1"/>
    <col min="8691" max="8936" width="10.5546875" style="50"/>
    <col min="8937" max="8937" width="2" style="50" customWidth="1"/>
    <col min="8938" max="8938" width="68.33203125" style="50" customWidth="1"/>
    <col min="8939" max="8939" width="9" style="50" customWidth="1"/>
    <col min="8940" max="8940" width="0.6640625" style="50" customWidth="1"/>
    <col min="8941" max="8941" width="13.5546875" style="50" customWidth="1"/>
    <col min="8942" max="8942" width="0.6640625" style="50" customWidth="1"/>
    <col min="8943" max="8943" width="15.33203125" style="50" customWidth="1"/>
    <col min="8944" max="8944" width="0.6640625" style="50" customWidth="1"/>
    <col min="8945" max="8945" width="14.5546875" style="50" customWidth="1"/>
    <col min="8946" max="8946" width="11.44140625" style="50" bestFit="1" customWidth="1"/>
    <col min="8947" max="9192" width="10.5546875" style="50"/>
    <col min="9193" max="9193" width="2" style="50" customWidth="1"/>
    <col min="9194" max="9194" width="68.33203125" style="50" customWidth="1"/>
    <col min="9195" max="9195" width="9" style="50" customWidth="1"/>
    <col min="9196" max="9196" width="0.6640625" style="50" customWidth="1"/>
    <col min="9197" max="9197" width="13.5546875" style="50" customWidth="1"/>
    <col min="9198" max="9198" width="0.6640625" style="50" customWidth="1"/>
    <col min="9199" max="9199" width="15.33203125" style="50" customWidth="1"/>
    <col min="9200" max="9200" width="0.6640625" style="50" customWidth="1"/>
    <col min="9201" max="9201" width="14.5546875" style="50" customWidth="1"/>
    <col min="9202" max="9202" width="11.44140625" style="50" bestFit="1" customWidth="1"/>
    <col min="9203" max="9448" width="10.5546875" style="50"/>
    <col min="9449" max="9449" width="2" style="50" customWidth="1"/>
    <col min="9450" max="9450" width="68.33203125" style="50" customWidth="1"/>
    <col min="9451" max="9451" width="9" style="50" customWidth="1"/>
    <col min="9452" max="9452" width="0.6640625" style="50" customWidth="1"/>
    <col min="9453" max="9453" width="13.5546875" style="50" customWidth="1"/>
    <col min="9454" max="9454" width="0.6640625" style="50" customWidth="1"/>
    <col min="9455" max="9455" width="15.33203125" style="50" customWidth="1"/>
    <col min="9456" max="9456" width="0.6640625" style="50" customWidth="1"/>
    <col min="9457" max="9457" width="14.5546875" style="50" customWidth="1"/>
    <col min="9458" max="9458" width="11.44140625" style="50" bestFit="1" customWidth="1"/>
    <col min="9459" max="9704" width="10.5546875" style="50"/>
    <col min="9705" max="9705" width="2" style="50" customWidth="1"/>
    <col min="9706" max="9706" width="68.33203125" style="50" customWidth="1"/>
    <col min="9707" max="9707" width="9" style="50" customWidth="1"/>
    <col min="9708" max="9708" width="0.6640625" style="50" customWidth="1"/>
    <col min="9709" max="9709" width="13.5546875" style="50" customWidth="1"/>
    <col min="9710" max="9710" width="0.6640625" style="50" customWidth="1"/>
    <col min="9711" max="9711" width="15.33203125" style="50" customWidth="1"/>
    <col min="9712" max="9712" width="0.6640625" style="50" customWidth="1"/>
    <col min="9713" max="9713" width="14.5546875" style="50" customWidth="1"/>
    <col min="9714" max="9714" width="11.44140625" style="50" bestFit="1" customWidth="1"/>
    <col min="9715" max="9960" width="10.5546875" style="50"/>
    <col min="9961" max="9961" width="2" style="50" customWidth="1"/>
    <col min="9962" max="9962" width="68.33203125" style="50" customWidth="1"/>
    <col min="9963" max="9963" width="9" style="50" customWidth="1"/>
    <col min="9964" max="9964" width="0.6640625" style="50" customWidth="1"/>
    <col min="9965" max="9965" width="13.5546875" style="50" customWidth="1"/>
    <col min="9966" max="9966" width="0.6640625" style="50" customWidth="1"/>
    <col min="9967" max="9967" width="15.33203125" style="50" customWidth="1"/>
    <col min="9968" max="9968" width="0.6640625" style="50" customWidth="1"/>
    <col min="9969" max="9969" width="14.5546875" style="50" customWidth="1"/>
    <col min="9970" max="9970" width="11.44140625" style="50" bestFit="1" customWidth="1"/>
    <col min="9971" max="10216" width="10.5546875" style="50"/>
    <col min="10217" max="10217" width="2" style="50" customWidth="1"/>
    <col min="10218" max="10218" width="68.33203125" style="50" customWidth="1"/>
    <col min="10219" max="10219" width="9" style="50" customWidth="1"/>
    <col min="10220" max="10220" width="0.6640625" style="50" customWidth="1"/>
    <col min="10221" max="10221" width="13.5546875" style="50" customWidth="1"/>
    <col min="10222" max="10222" width="0.6640625" style="50" customWidth="1"/>
    <col min="10223" max="10223" width="15.33203125" style="50" customWidth="1"/>
    <col min="10224" max="10224" width="0.6640625" style="50" customWidth="1"/>
    <col min="10225" max="10225" width="14.5546875" style="50" customWidth="1"/>
    <col min="10226" max="10226" width="11.44140625" style="50" bestFit="1" customWidth="1"/>
    <col min="10227" max="10472" width="10.5546875" style="50"/>
    <col min="10473" max="10473" width="2" style="50" customWidth="1"/>
    <col min="10474" max="10474" width="68.33203125" style="50" customWidth="1"/>
    <col min="10475" max="10475" width="9" style="50" customWidth="1"/>
    <col min="10476" max="10476" width="0.6640625" style="50" customWidth="1"/>
    <col min="10477" max="10477" width="13.5546875" style="50" customWidth="1"/>
    <col min="10478" max="10478" width="0.6640625" style="50" customWidth="1"/>
    <col min="10479" max="10479" width="15.33203125" style="50" customWidth="1"/>
    <col min="10480" max="10480" width="0.6640625" style="50" customWidth="1"/>
    <col min="10481" max="10481" width="14.5546875" style="50" customWidth="1"/>
    <col min="10482" max="10482" width="11.44140625" style="50" bestFit="1" customWidth="1"/>
    <col min="10483" max="10728" width="10.5546875" style="50"/>
    <col min="10729" max="10729" width="2" style="50" customWidth="1"/>
    <col min="10730" max="10730" width="68.33203125" style="50" customWidth="1"/>
    <col min="10731" max="10731" width="9" style="50" customWidth="1"/>
    <col min="10732" max="10732" width="0.6640625" style="50" customWidth="1"/>
    <col min="10733" max="10733" width="13.5546875" style="50" customWidth="1"/>
    <col min="10734" max="10734" width="0.6640625" style="50" customWidth="1"/>
    <col min="10735" max="10735" width="15.33203125" style="50" customWidth="1"/>
    <col min="10736" max="10736" width="0.6640625" style="50" customWidth="1"/>
    <col min="10737" max="10737" width="14.5546875" style="50" customWidth="1"/>
    <col min="10738" max="10738" width="11.44140625" style="50" bestFit="1" customWidth="1"/>
    <col min="10739" max="10984" width="10.5546875" style="50"/>
    <col min="10985" max="10985" width="2" style="50" customWidth="1"/>
    <col min="10986" max="10986" width="68.33203125" style="50" customWidth="1"/>
    <col min="10987" max="10987" width="9" style="50" customWidth="1"/>
    <col min="10988" max="10988" width="0.6640625" style="50" customWidth="1"/>
    <col min="10989" max="10989" width="13.5546875" style="50" customWidth="1"/>
    <col min="10990" max="10990" width="0.6640625" style="50" customWidth="1"/>
    <col min="10991" max="10991" width="15.33203125" style="50" customWidth="1"/>
    <col min="10992" max="10992" width="0.6640625" style="50" customWidth="1"/>
    <col min="10993" max="10993" width="14.5546875" style="50" customWidth="1"/>
    <col min="10994" max="10994" width="11.44140625" style="50" bestFit="1" customWidth="1"/>
    <col min="10995" max="11240" width="10.5546875" style="50"/>
    <col min="11241" max="11241" width="2" style="50" customWidth="1"/>
    <col min="11242" max="11242" width="68.33203125" style="50" customWidth="1"/>
    <col min="11243" max="11243" width="9" style="50" customWidth="1"/>
    <col min="11244" max="11244" width="0.6640625" style="50" customWidth="1"/>
    <col min="11245" max="11245" width="13.5546875" style="50" customWidth="1"/>
    <col min="11246" max="11246" width="0.6640625" style="50" customWidth="1"/>
    <col min="11247" max="11247" width="15.33203125" style="50" customWidth="1"/>
    <col min="11248" max="11248" width="0.6640625" style="50" customWidth="1"/>
    <col min="11249" max="11249" width="14.5546875" style="50" customWidth="1"/>
    <col min="11250" max="11250" width="11.44140625" style="50" bestFit="1" customWidth="1"/>
    <col min="11251" max="11496" width="10.5546875" style="50"/>
    <col min="11497" max="11497" width="2" style="50" customWidth="1"/>
    <col min="11498" max="11498" width="68.33203125" style="50" customWidth="1"/>
    <col min="11499" max="11499" width="9" style="50" customWidth="1"/>
    <col min="11500" max="11500" width="0.6640625" style="50" customWidth="1"/>
    <col min="11501" max="11501" width="13.5546875" style="50" customWidth="1"/>
    <col min="11502" max="11502" width="0.6640625" style="50" customWidth="1"/>
    <col min="11503" max="11503" width="15.33203125" style="50" customWidth="1"/>
    <col min="11504" max="11504" width="0.6640625" style="50" customWidth="1"/>
    <col min="11505" max="11505" width="14.5546875" style="50" customWidth="1"/>
    <col min="11506" max="11506" width="11.44140625" style="50" bestFit="1" customWidth="1"/>
    <col min="11507" max="11752" width="10.5546875" style="50"/>
    <col min="11753" max="11753" width="2" style="50" customWidth="1"/>
    <col min="11754" max="11754" width="68.33203125" style="50" customWidth="1"/>
    <col min="11755" max="11755" width="9" style="50" customWidth="1"/>
    <col min="11756" max="11756" width="0.6640625" style="50" customWidth="1"/>
    <col min="11757" max="11757" width="13.5546875" style="50" customWidth="1"/>
    <col min="11758" max="11758" width="0.6640625" style="50" customWidth="1"/>
    <col min="11759" max="11759" width="15.33203125" style="50" customWidth="1"/>
    <col min="11760" max="11760" width="0.6640625" style="50" customWidth="1"/>
    <col min="11761" max="11761" width="14.5546875" style="50" customWidth="1"/>
    <col min="11762" max="11762" width="11.44140625" style="50" bestFit="1" customWidth="1"/>
    <col min="11763" max="12008" width="10.5546875" style="50"/>
    <col min="12009" max="12009" width="2" style="50" customWidth="1"/>
    <col min="12010" max="12010" width="68.33203125" style="50" customWidth="1"/>
    <col min="12011" max="12011" width="9" style="50" customWidth="1"/>
    <col min="12012" max="12012" width="0.6640625" style="50" customWidth="1"/>
    <col min="12013" max="12013" width="13.5546875" style="50" customWidth="1"/>
    <col min="12014" max="12014" width="0.6640625" style="50" customWidth="1"/>
    <col min="12015" max="12015" width="15.33203125" style="50" customWidth="1"/>
    <col min="12016" max="12016" width="0.6640625" style="50" customWidth="1"/>
    <col min="12017" max="12017" width="14.5546875" style="50" customWidth="1"/>
    <col min="12018" max="12018" width="11.44140625" style="50" bestFit="1" customWidth="1"/>
    <col min="12019" max="12264" width="10.5546875" style="50"/>
    <col min="12265" max="12265" width="2" style="50" customWidth="1"/>
    <col min="12266" max="12266" width="68.33203125" style="50" customWidth="1"/>
    <col min="12267" max="12267" width="9" style="50" customWidth="1"/>
    <col min="12268" max="12268" width="0.6640625" style="50" customWidth="1"/>
    <col min="12269" max="12269" width="13.5546875" style="50" customWidth="1"/>
    <col min="12270" max="12270" width="0.6640625" style="50" customWidth="1"/>
    <col min="12271" max="12271" width="15.33203125" style="50" customWidth="1"/>
    <col min="12272" max="12272" width="0.6640625" style="50" customWidth="1"/>
    <col min="12273" max="12273" width="14.5546875" style="50" customWidth="1"/>
    <col min="12274" max="12274" width="11.44140625" style="50" bestFit="1" customWidth="1"/>
    <col min="12275" max="12520" width="10.5546875" style="50"/>
    <col min="12521" max="12521" width="2" style="50" customWidth="1"/>
    <col min="12522" max="12522" width="68.33203125" style="50" customWidth="1"/>
    <col min="12523" max="12523" width="9" style="50" customWidth="1"/>
    <col min="12524" max="12524" width="0.6640625" style="50" customWidth="1"/>
    <col min="12525" max="12525" width="13.5546875" style="50" customWidth="1"/>
    <col min="12526" max="12526" width="0.6640625" style="50" customWidth="1"/>
    <col min="12527" max="12527" width="15.33203125" style="50" customWidth="1"/>
    <col min="12528" max="12528" width="0.6640625" style="50" customWidth="1"/>
    <col min="12529" max="12529" width="14.5546875" style="50" customWidth="1"/>
    <col min="12530" max="12530" width="11.44140625" style="50" bestFit="1" customWidth="1"/>
    <col min="12531" max="12776" width="10.5546875" style="50"/>
    <col min="12777" max="12777" width="2" style="50" customWidth="1"/>
    <col min="12778" max="12778" width="68.33203125" style="50" customWidth="1"/>
    <col min="12779" max="12779" width="9" style="50" customWidth="1"/>
    <col min="12780" max="12780" width="0.6640625" style="50" customWidth="1"/>
    <col min="12781" max="12781" width="13.5546875" style="50" customWidth="1"/>
    <col min="12782" max="12782" width="0.6640625" style="50" customWidth="1"/>
    <col min="12783" max="12783" width="15.33203125" style="50" customWidth="1"/>
    <col min="12784" max="12784" width="0.6640625" style="50" customWidth="1"/>
    <col min="12785" max="12785" width="14.5546875" style="50" customWidth="1"/>
    <col min="12786" max="12786" width="11.44140625" style="50" bestFit="1" customWidth="1"/>
    <col min="12787" max="13032" width="10.5546875" style="50"/>
    <col min="13033" max="13033" width="2" style="50" customWidth="1"/>
    <col min="13034" max="13034" width="68.33203125" style="50" customWidth="1"/>
    <col min="13035" max="13035" width="9" style="50" customWidth="1"/>
    <col min="13036" max="13036" width="0.6640625" style="50" customWidth="1"/>
    <col min="13037" max="13037" width="13.5546875" style="50" customWidth="1"/>
    <col min="13038" max="13038" width="0.6640625" style="50" customWidth="1"/>
    <col min="13039" max="13039" width="15.33203125" style="50" customWidth="1"/>
    <col min="13040" max="13040" width="0.6640625" style="50" customWidth="1"/>
    <col min="13041" max="13041" width="14.5546875" style="50" customWidth="1"/>
    <col min="13042" max="13042" width="11.44140625" style="50" bestFit="1" customWidth="1"/>
    <col min="13043" max="13288" width="10.5546875" style="50"/>
    <col min="13289" max="13289" width="2" style="50" customWidth="1"/>
    <col min="13290" max="13290" width="68.33203125" style="50" customWidth="1"/>
    <col min="13291" max="13291" width="9" style="50" customWidth="1"/>
    <col min="13292" max="13292" width="0.6640625" style="50" customWidth="1"/>
    <col min="13293" max="13293" width="13.5546875" style="50" customWidth="1"/>
    <col min="13294" max="13294" width="0.6640625" style="50" customWidth="1"/>
    <col min="13295" max="13295" width="15.33203125" style="50" customWidth="1"/>
    <col min="13296" max="13296" width="0.6640625" style="50" customWidth="1"/>
    <col min="13297" max="13297" width="14.5546875" style="50" customWidth="1"/>
    <col min="13298" max="13298" width="11.44140625" style="50" bestFit="1" customWidth="1"/>
    <col min="13299" max="13544" width="10.5546875" style="50"/>
    <col min="13545" max="13545" width="2" style="50" customWidth="1"/>
    <col min="13546" max="13546" width="68.33203125" style="50" customWidth="1"/>
    <col min="13547" max="13547" width="9" style="50" customWidth="1"/>
    <col min="13548" max="13548" width="0.6640625" style="50" customWidth="1"/>
    <col min="13549" max="13549" width="13.5546875" style="50" customWidth="1"/>
    <col min="13550" max="13550" width="0.6640625" style="50" customWidth="1"/>
    <col min="13551" max="13551" width="15.33203125" style="50" customWidth="1"/>
    <col min="13552" max="13552" width="0.6640625" style="50" customWidth="1"/>
    <col min="13553" max="13553" width="14.5546875" style="50" customWidth="1"/>
    <col min="13554" max="13554" width="11.44140625" style="50" bestFit="1" customWidth="1"/>
    <col min="13555" max="13800" width="10.5546875" style="50"/>
    <col min="13801" max="13801" width="2" style="50" customWidth="1"/>
    <col min="13802" max="13802" width="68.33203125" style="50" customWidth="1"/>
    <col min="13803" max="13803" width="9" style="50" customWidth="1"/>
    <col min="13804" max="13804" width="0.6640625" style="50" customWidth="1"/>
    <col min="13805" max="13805" width="13.5546875" style="50" customWidth="1"/>
    <col min="13806" max="13806" width="0.6640625" style="50" customWidth="1"/>
    <col min="13807" max="13807" width="15.33203125" style="50" customWidth="1"/>
    <col min="13808" max="13808" width="0.6640625" style="50" customWidth="1"/>
    <col min="13809" max="13809" width="14.5546875" style="50" customWidth="1"/>
    <col min="13810" max="13810" width="11.44140625" style="50" bestFit="1" customWidth="1"/>
    <col min="13811" max="14056" width="10.5546875" style="50"/>
    <col min="14057" max="14057" width="2" style="50" customWidth="1"/>
    <col min="14058" max="14058" width="68.33203125" style="50" customWidth="1"/>
    <col min="14059" max="14059" width="9" style="50" customWidth="1"/>
    <col min="14060" max="14060" width="0.6640625" style="50" customWidth="1"/>
    <col min="14061" max="14061" width="13.5546875" style="50" customWidth="1"/>
    <col min="14062" max="14062" width="0.6640625" style="50" customWidth="1"/>
    <col min="14063" max="14063" width="15.33203125" style="50" customWidth="1"/>
    <col min="14064" max="14064" width="0.6640625" style="50" customWidth="1"/>
    <col min="14065" max="14065" width="14.5546875" style="50" customWidth="1"/>
    <col min="14066" max="14066" width="11.44140625" style="50" bestFit="1" customWidth="1"/>
    <col min="14067" max="14312" width="10.5546875" style="50"/>
    <col min="14313" max="14313" width="2" style="50" customWidth="1"/>
    <col min="14314" max="14314" width="68.33203125" style="50" customWidth="1"/>
    <col min="14315" max="14315" width="9" style="50" customWidth="1"/>
    <col min="14316" max="14316" width="0.6640625" style="50" customWidth="1"/>
    <col min="14317" max="14317" width="13.5546875" style="50" customWidth="1"/>
    <col min="14318" max="14318" width="0.6640625" style="50" customWidth="1"/>
    <col min="14319" max="14319" width="15.33203125" style="50" customWidth="1"/>
    <col min="14320" max="14320" width="0.6640625" style="50" customWidth="1"/>
    <col min="14321" max="14321" width="14.5546875" style="50" customWidth="1"/>
    <col min="14322" max="14322" width="11.44140625" style="50" bestFit="1" customWidth="1"/>
    <col min="14323" max="14568" width="10.5546875" style="50"/>
    <col min="14569" max="14569" width="2" style="50" customWidth="1"/>
    <col min="14570" max="14570" width="68.33203125" style="50" customWidth="1"/>
    <col min="14571" max="14571" width="9" style="50" customWidth="1"/>
    <col min="14572" max="14572" width="0.6640625" style="50" customWidth="1"/>
    <col min="14573" max="14573" width="13.5546875" style="50" customWidth="1"/>
    <col min="14574" max="14574" width="0.6640625" style="50" customWidth="1"/>
    <col min="14575" max="14575" width="15.33203125" style="50" customWidth="1"/>
    <col min="14576" max="14576" width="0.6640625" style="50" customWidth="1"/>
    <col min="14577" max="14577" width="14.5546875" style="50" customWidth="1"/>
    <col min="14578" max="14578" width="11.44140625" style="50" bestFit="1" customWidth="1"/>
    <col min="14579" max="14824" width="10.5546875" style="50"/>
    <col min="14825" max="14825" width="2" style="50" customWidth="1"/>
    <col min="14826" max="14826" width="68.33203125" style="50" customWidth="1"/>
    <col min="14827" max="14827" width="9" style="50" customWidth="1"/>
    <col min="14828" max="14828" width="0.6640625" style="50" customWidth="1"/>
    <col min="14829" max="14829" width="13.5546875" style="50" customWidth="1"/>
    <col min="14830" max="14830" width="0.6640625" style="50" customWidth="1"/>
    <col min="14831" max="14831" width="15.33203125" style="50" customWidth="1"/>
    <col min="14832" max="14832" width="0.6640625" style="50" customWidth="1"/>
    <col min="14833" max="14833" width="14.5546875" style="50" customWidth="1"/>
    <col min="14834" max="14834" width="11.44140625" style="50" bestFit="1" customWidth="1"/>
    <col min="14835" max="15080" width="10.5546875" style="50"/>
    <col min="15081" max="15081" width="2" style="50" customWidth="1"/>
    <col min="15082" max="15082" width="68.33203125" style="50" customWidth="1"/>
    <col min="15083" max="15083" width="9" style="50" customWidth="1"/>
    <col min="15084" max="15084" width="0.6640625" style="50" customWidth="1"/>
    <col min="15085" max="15085" width="13.5546875" style="50" customWidth="1"/>
    <col min="15086" max="15086" width="0.6640625" style="50" customWidth="1"/>
    <col min="15087" max="15087" width="15.33203125" style="50" customWidth="1"/>
    <col min="15088" max="15088" width="0.6640625" style="50" customWidth="1"/>
    <col min="15089" max="15089" width="14.5546875" style="50" customWidth="1"/>
    <col min="15090" max="15090" width="11.44140625" style="50" bestFit="1" customWidth="1"/>
    <col min="15091" max="15336" width="10.5546875" style="50"/>
    <col min="15337" max="15337" width="2" style="50" customWidth="1"/>
    <col min="15338" max="15338" width="68.33203125" style="50" customWidth="1"/>
    <col min="15339" max="15339" width="9" style="50" customWidth="1"/>
    <col min="15340" max="15340" width="0.6640625" style="50" customWidth="1"/>
    <col min="15341" max="15341" width="13.5546875" style="50" customWidth="1"/>
    <col min="15342" max="15342" width="0.6640625" style="50" customWidth="1"/>
    <col min="15343" max="15343" width="15.33203125" style="50" customWidth="1"/>
    <col min="15344" max="15344" width="0.6640625" style="50" customWidth="1"/>
    <col min="15345" max="15345" width="14.5546875" style="50" customWidth="1"/>
    <col min="15346" max="15346" width="11.44140625" style="50" bestFit="1" customWidth="1"/>
    <col min="15347" max="15592" width="10.5546875" style="50"/>
    <col min="15593" max="15593" width="2" style="50" customWidth="1"/>
    <col min="15594" max="15594" width="68.33203125" style="50" customWidth="1"/>
    <col min="15595" max="15595" width="9" style="50" customWidth="1"/>
    <col min="15596" max="15596" width="0.6640625" style="50" customWidth="1"/>
    <col min="15597" max="15597" width="13.5546875" style="50" customWidth="1"/>
    <col min="15598" max="15598" width="0.6640625" style="50" customWidth="1"/>
    <col min="15599" max="15599" width="15.33203125" style="50" customWidth="1"/>
    <col min="15600" max="15600" width="0.6640625" style="50" customWidth="1"/>
    <col min="15601" max="15601" width="14.5546875" style="50" customWidth="1"/>
    <col min="15602" max="15602" width="11.44140625" style="50" bestFit="1" customWidth="1"/>
    <col min="15603" max="15848" width="10.5546875" style="50"/>
    <col min="15849" max="15849" width="2" style="50" customWidth="1"/>
    <col min="15850" max="15850" width="68.33203125" style="50" customWidth="1"/>
    <col min="15851" max="15851" width="9" style="50" customWidth="1"/>
    <col min="15852" max="15852" width="0.6640625" style="50" customWidth="1"/>
    <col min="15853" max="15853" width="13.5546875" style="50" customWidth="1"/>
    <col min="15854" max="15854" width="0.6640625" style="50" customWidth="1"/>
    <col min="15855" max="15855" width="15.33203125" style="50" customWidth="1"/>
    <col min="15856" max="15856" width="0.6640625" style="50" customWidth="1"/>
    <col min="15857" max="15857" width="14.5546875" style="50" customWidth="1"/>
    <col min="15858" max="15858" width="11.44140625" style="50" bestFit="1" customWidth="1"/>
    <col min="15859" max="16104" width="10.5546875" style="50"/>
    <col min="16105" max="16105" width="2" style="50" customWidth="1"/>
    <col min="16106" max="16106" width="68.33203125" style="50" customWidth="1"/>
    <col min="16107" max="16107" width="9" style="50" customWidth="1"/>
    <col min="16108" max="16108" width="0.6640625" style="50" customWidth="1"/>
    <col min="16109" max="16109" width="13.5546875" style="50" customWidth="1"/>
    <col min="16110" max="16110" width="0.6640625" style="50" customWidth="1"/>
    <col min="16111" max="16111" width="15.33203125" style="50" customWidth="1"/>
    <col min="16112" max="16112" width="0.6640625" style="50" customWidth="1"/>
    <col min="16113" max="16113" width="14.5546875" style="50" customWidth="1"/>
    <col min="16114" max="16114" width="11.44140625" style="50" bestFit="1" customWidth="1"/>
    <col min="16115" max="16384" width="10.5546875" style="50"/>
  </cols>
  <sheetData>
    <row r="1" spans="1:15" ht="16.5" customHeight="1">
      <c r="A1" s="1" t="s">
        <v>118</v>
      </c>
      <c r="B1" s="45"/>
      <c r="C1" s="46"/>
      <c r="D1" s="46"/>
      <c r="E1" s="47"/>
      <c r="F1" s="46"/>
      <c r="G1" s="47"/>
      <c r="H1" s="46"/>
      <c r="I1" s="46"/>
      <c r="J1" s="46"/>
      <c r="K1" s="48"/>
      <c r="L1" s="48"/>
      <c r="M1" s="47"/>
      <c r="N1" s="46"/>
      <c r="O1" s="49"/>
    </row>
    <row r="2" spans="1:15" ht="16.5" customHeight="1">
      <c r="A2" s="51" t="s">
        <v>41</v>
      </c>
      <c r="B2" s="45"/>
      <c r="C2" s="46"/>
      <c r="D2" s="46"/>
      <c r="E2" s="47"/>
      <c r="F2" s="46"/>
      <c r="G2" s="47"/>
      <c r="H2" s="46"/>
      <c r="I2" s="46"/>
      <c r="J2" s="46"/>
      <c r="K2" s="48"/>
      <c r="L2" s="48"/>
      <c r="M2" s="47"/>
      <c r="N2" s="46"/>
      <c r="O2" s="52"/>
    </row>
    <row r="3" spans="1:15" s="11" customFormat="1" ht="16.5" customHeight="1">
      <c r="A3" s="5" t="s">
        <v>128</v>
      </c>
      <c r="B3" s="5"/>
      <c r="C3" s="7"/>
      <c r="D3" s="53"/>
      <c r="E3" s="5"/>
      <c r="F3" s="53"/>
      <c r="G3" s="5"/>
      <c r="H3" s="53"/>
      <c r="I3" s="53"/>
      <c r="J3" s="53"/>
      <c r="K3" s="5"/>
      <c r="L3" s="5"/>
      <c r="M3" s="5"/>
      <c r="N3" s="53"/>
      <c r="O3" s="27"/>
    </row>
    <row r="4" spans="1:15" s="11" customFormat="1" ht="16.5" customHeight="1">
      <c r="A4" s="1"/>
      <c r="B4" s="1"/>
      <c r="C4" s="3"/>
      <c r="D4" s="125"/>
      <c r="E4" s="1"/>
      <c r="F4" s="125"/>
      <c r="G4" s="1"/>
      <c r="H4" s="125"/>
      <c r="I4" s="125"/>
      <c r="J4" s="125"/>
      <c r="K4" s="1"/>
      <c r="L4" s="1"/>
      <c r="M4" s="1"/>
      <c r="N4" s="125"/>
    </row>
    <row r="5" spans="1:15" ht="16.5" customHeight="1">
      <c r="A5" s="51"/>
      <c r="B5" s="45"/>
      <c r="C5" s="46"/>
      <c r="D5" s="46"/>
      <c r="E5" s="47"/>
      <c r="F5" s="46"/>
      <c r="G5" s="47"/>
      <c r="H5" s="46"/>
      <c r="I5" s="46"/>
      <c r="J5" s="46"/>
      <c r="K5" s="54"/>
      <c r="L5" s="54"/>
      <c r="M5" s="47"/>
      <c r="N5" s="46"/>
      <c r="O5" s="52"/>
    </row>
    <row r="6" spans="1:15" ht="16.5" customHeight="1">
      <c r="A6" s="51"/>
      <c r="B6" s="45"/>
      <c r="C6" s="46"/>
      <c r="D6" s="46"/>
      <c r="E6" s="171" t="s">
        <v>179</v>
      </c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16.5" customHeight="1">
      <c r="A7" s="51"/>
      <c r="B7" s="45"/>
      <c r="C7" s="46"/>
      <c r="D7" s="46"/>
      <c r="E7" s="55" t="s">
        <v>42</v>
      </c>
      <c r="F7" s="46"/>
      <c r="G7" s="55" t="s">
        <v>116</v>
      </c>
      <c r="H7" s="46"/>
      <c r="I7" s="167" t="s">
        <v>184</v>
      </c>
      <c r="J7" s="167"/>
      <c r="K7" s="167"/>
      <c r="L7" s="112"/>
      <c r="M7" s="55"/>
      <c r="N7" s="46"/>
      <c r="O7" s="52"/>
    </row>
    <row r="8" spans="1:15" ht="16.5" customHeight="1">
      <c r="A8" s="56"/>
      <c r="B8" s="56"/>
      <c r="C8" s="52"/>
      <c r="D8" s="52"/>
      <c r="E8" s="55" t="s">
        <v>43</v>
      </c>
      <c r="F8" s="52"/>
      <c r="G8" s="55" t="s">
        <v>117</v>
      </c>
      <c r="H8" s="52"/>
      <c r="I8" s="58" t="s">
        <v>100</v>
      </c>
      <c r="J8" s="52"/>
      <c r="K8" s="55"/>
      <c r="L8" s="55"/>
      <c r="M8" s="55" t="s">
        <v>102</v>
      </c>
      <c r="N8" s="52"/>
      <c r="O8" s="140" t="s">
        <v>45</v>
      </c>
    </row>
    <row r="9" spans="1:15" s="57" customFormat="1" ht="16.5" customHeight="1">
      <c r="C9" s="55"/>
      <c r="D9" s="55"/>
      <c r="E9" s="55" t="s">
        <v>44</v>
      </c>
      <c r="F9" s="55"/>
      <c r="G9" s="55" t="s">
        <v>120</v>
      </c>
      <c r="H9" s="55"/>
      <c r="I9" s="55" t="s">
        <v>101</v>
      </c>
      <c r="J9" s="55"/>
      <c r="K9" s="58" t="s">
        <v>31</v>
      </c>
      <c r="L9" s="58"/>
      <c r="M9" s="55" t="s">
        <v>103</v>
      </c>
      <c r="N9" s="55"/>
      <c r="O9" s="140" t="s">
        <v>139</v>
      </c>
    </row>
    <row r="10" spans="1:15" s="57" customFormat="1" ht="16.5" customHeight="1">
      <c r="C10" s="59" t="s">
        <v>3</v>
      </c>
      <c r="D10" s="60"/>
      <c r="E10" s="61" t="s">
        <v>4</v>
      </c>
      <c r="F10" s="60"/>
      <c r="G10" s="61" t="s">
        <v>4</v>
      </c>
      <c r="H10" s="62"/>
      <c r="I10" s="61" t="s">
        <v>4</v>
      </c>
      <c r="J10" s="62"/>
      <c r="K10" s="61" t="s">
        <v>4</v>
      </c>
      <c r="L10" s="55"/>
      <c r="M10" s="61" t="s">
        <v>4</v>
      </c>
      <c r="N10" s="62"/>
      <c r="O10" s="61" t="s">
        <v>4</v>
      </c>
    </row>
    <row r="11" spans="1:15" s="57" customFormat="1" ht="16.5" customHeight="1">
      <c r="C11" s="60"/>
      <c r="D11" s="60"/>
      <c r="E11" s="55"/>
      <c r="F11" s="60"/>
      <c r="G11" s="55"/>
      <c r="H11" s="62"/>
      <c r="I11" s="55"/>
      <c r="J11" s="62"/>
      <c r="K11" s="55"/>
      <c r="L11" s="55"/>
      <c r="M11" s="55"/>
      <c r="N11" s="62"/>
      <c r="O11" s="55"/>
    </row>
    <row r="12" spans="1:15" ht="16.5" customHeight="1">
      <c r="A12" s="51" t="s">
        <v>112</v>
      </c>
      <c r="B12" s="63"/>
      <c r="C12" s="66"/>
      <c r="D12" s="64"/>
      <c r="E12" s="64">
        <v>118750000</v>
      </c>
      <c r="F12" s="64"/>
      <c r="G12" s="64">
        <v>0</v>
      </c>
      <c r="H12" s="64"/>
      <c r="I12" s="64">
        <v>750000</v>
      </c>
      <c r="J12" s="64"/>
      <c r="K12" s="64">
        <v>14751712</v>
      </c>
      <c r="L12" s="64"/>
      <c r="M12" s="64">
        <v>2730615</v>
      </c>
      <c r="N12" s="64"/>
      <c r="O12" s="64">
        <f>SUM(E12:M12)</f>
        <v>136982327</v>
      </c>
    </row>
    <row r="13" spans="1:15" ht="16.5" customHeight="1">
      <c r="A13" s="51" t="s">
        <v>89</v>
      </c>
      <c r="B13" s="63"/>
      <c r="C13" s="66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</row>
    <row r="14" spans="1:15" ht="16.5" customHeight="1">
      <c r="A14" s="65" t="s">
        <v>121</v>
      </c>
      <c r="B14" s="63"/>
      <c r="C14" s="66"/>
      <c r="D14" s="64"/>
      <c r="E14" s="64">
        <v>65000000</v>
      </c>
      <c r="F14" s="64"/>
      <c r="G14" s="64">
        <v>365378656</v>
      </c>
      <c r="H14" s="64"/>
      <c r="I14" s="64">
        <v>0</v>
      </c>
      <c r="J14" s="64"/>
      <c r="K14" s="64">
        <v>0</v>
      </c>
      <c r="L14" s="64"/>
      <c r="M14" s="64">
        <v>0</v>
      </c>
      <c r="N14" s="64"/>
      <c r="O14" s="64">
        <f>SUM(E14:M14)</f>
        <v>430378656</v>
      </c>
    </row>
    <row r="15" spans="1:15" s="117" customFormat="1" ht="18.600000000000001" customHeight="1">
      <c r="A15" s="65" t="s">
        <v>122</v>
      </c>
      <c r="B15" s="63"/>
      <c r="C15" s="66"/>
      <c r="D15" s="64"/>
      <c r="E15" s="64">
        <v>31250000</v>
      </c>
      <c r="F15" s="64"/>
      <c r="G15" s="64">
        <v>0</v>
      </c>
      <c r="H15" s="64"/>
      <c r="I15" s="64">
        <v>0</v>
      </c>
      <c r="J15" s="64"/>
      <c r="K15" s="64">
        <v>0</v>
      </c>
      <c r="L15" s="64"/>
      <c r="M15" s="64">
        <v>0</v>
      </c>
      <c r="N15" s="64"/>
      <c r="O15" s="64">
        <f>SUM(E15:M15)</f>
        <v>31250000</v>
      </c>
    </row>
    <row r="16" spans="1:15" ht="16.5" customHeight="1">
      <c r="A16" s="65" t="s">
        <v>104</v>
      </c>
      <c r="B16" s="63"/>
      <c r="C16" s="66">
        <v>24</v>
      </c>
      <c r="D16" s="64"/>
      <c r="E16" s="64">
        <v>0</v>
      </c>
      <c r="F16" s="64"/>
      <c r="G16" s="64">
        <v>0</v>
      </c>
      <c r="H16" s="64"/>
      <c r="I16" s="64">
        <v>0</v>
      </c>
      <c r="J16" s="64"/>
      <c r="K16" s="64">
        <v>-14000000</v>
      </c>
      <c r="L16" s="64"/>
      <c r="M16" s="64">
        <v>0</v>
      </c>
      <c r="N16" s="64"/>
      <c r="O16" s="64">
        <f>SUM(E16:M16)</f>
        <v>-14000000</v>
      </c>
    </row>
    <row r="17" spans="1:15" ht="16.5" customHeight="1">
      <c r="A17" s="65" t="s">
        <v>101</v>
      </c>
      <c r="B17" s="63"/>
      <c r="C17" s="66">
        <v>25</v>
      </c>
      <c r="D17" s="64"/>
      <c r="E17" s="64">
        <v>0</v>
      </c>
      <c r="F17" s="64"/>
      <c r="G17" s="64">
        <v>0</v>
      </c>
      <c r="H17" s="64"/>
      <c r="I17" s="64">
        <v>1925000</v>
      </c>
      <c r="J17" s="64"/>
      <c r="K17" s="64">
        <v>-1925000</v>
      </c>
      <c r="L17" s="64"/>
      <c r="M17" s="64">
        <v>0</v>
      </c>
      <c r="N17" s="64"/>
      <c r="O17" s="64">
        <f>SUM(E17:M17)</f>
        <v>0</v>
      </c>
    </row>
    <row r="18" spans="1:15" ht="16.5" customHeight="1">
      <c r="A18" s="65" t="s">
        <v>73</v>
      </c>
      <c r="B18" s="63"/>
      <c r="C18" s="66"/>
      <c r="D18" s="64"/>
      <c r="E18" s="131" t="s">
        <v>69</v>
      </c>
      <c r="F18" s="64"/>
      <c r="G18" s="131">
        <v>0</v>
      </c>
      <c r="H18" s="64"/>
      <c r="I18" s="131">
        <v>0</v>
      </c>
      <c r="J18" s="64"/>
      <c r="K18" s="131">
        <v>24458948</v>
      </c>
      <c r="L18" s="64"/>
      <c r="M18" s="131" t="s">
        <v>69</v>
      </c>
      <c r="N18" s="64"/>
      <c r="O18" s="131">
        <f>SUM(E18:M18)</f>
        <v>24458948</v>
      </c>
    </row>
    <row r="19" spans="1:15" ht="16.5" customHeight="1">
      <c r="A19" s="65"/>
      <c r="B19" s="63"/>
      <c r="C19" s="66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</row>
    <row r="20" spans="1:15" ht="16.5" customHeight="1" thickBot="1">
      <c r="A20" s="1" t="s">
        <v>113</v>
      </c>
      <c r="B20" s="63"/>
      <c r="C20" s="66"/>
      <c r="D20" s="64"/>
      <c r="E20" s="133">
        <f>SUM(E12:E18)</f>
        <v>215000000</v>
      </c>
      <c r="F20" s="64"/>
      <c r="G20" s="133">
        <f>SUM(G12:G18)</f>
        <v>365378656</v>
      </c>
      <c r="H20" s="64"/>
      <c r="I20" s="133">
        <f>SUM(I12:I18)</f>
        <v>2675000</v>
      </c>
      <c r="J20" s="64"/>
      <c r="K20" s="133">
        <f>SUM(K12:K18)</f>
        <v>23285660</v>
      </c>
      <c r="L20" s="64"/>
      <c r="M20" s="133">
        <f>SUM(M12:M18)</f>
        <v>2730615</v>
      </c>
      <c r="N20" s="64"/>
      <c r="O20" s="133">
        <f>SUM(O12:O18)</f>
        <v>609069931</v>
      </c>
    </row>
    <row r="21" spans="1:15" ht="16.5" customHeight="1" thickTop="1">
      <c r="A21" s="1"/>
      <c r="B21" s="63"/>
      <c r="C21" s="66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</row>
    <row r="22" spans="1:15" ht="16.5" customHeight="1">
      <c r="A22" s="51" t="s">
        <v>130</v>
      </c>
      <c r="B22" s="63"/>
      <c r="C22" s="66"/>
      <c r="D22" s="64"/>
      <c r="E22" s="67">
        <f>E20</f>
        <v>215000000</v>
      </c>
      <c r="F22" s="64"/>
      <c r="G22" s="67">
        <f>G20</f>
        <v>365378656</v>
      </c>
      <c r="H22" s="64"/>
      <c r="I22" s="67">
        <f>I20</f>
        <v>2675000</v>
      </c>
      <c r="J22" s="64"/>
      <c r="K22" s="67">
        <f>K20</f>
        <v>23285660</v>
      </c>
      <c r="L22" s="64"/>
      <c r="M22" s="67">
        <f>M20</f>
        <v>2730615</v>
      </c>
      <c r="N22" s="64"/>
      <c r="O22" s="67">
        <f>SUM(E22:M22)</f>
        <v>609069931</v>
      </c>
    </row>
    <row r="23" spans="1:15" ht="16.5" customHeight="1">
      <c r="A23" s="51" t="s">
        <v>89</v>
      </c>
      <c r="B23" s="63"/>
      <c r="C23" s="66"/>
      <c r="D23" s="64"/>
      <c r="E23" s="67"/>
      <c r="F23" s="64"/>
      <c r="G23" s="67"/>
      <c r="H23" s="64"/>
      <c r="I23" s="67"/>
      <c r="J23" s="64"/>
      <c r="K23" s="67"/>
      <c r="L23" s="64"/>
      <c r="M23" s="67"/>
      <c r="N23" s="64"/>
      <c r="O23" s="67"/>
    </row>
    <row r="24" spans="1:15" ht="16.5" customHeight="1">
      <c r="A24" s="65" t="s">
        <v>163</v>
      </c>
      <c r="B24" s="63"/>
      <c r="C24" s="66"/>
      <c r="D24" s="64"/>
      <c r="E24" s="68">
        <v>0</v>
      </c>
      <c r="F24" s="64"/>
      <c r="G24" s="68">
        <v>0</v>
      </c>
      <c r="H24" s="64"/>
      <c r="I24" s="68">
        <v>0</v>
      </c>
      <c r="J24" s="64"/>
      <c r="K24" s="68">
        <f>'ENG 7'!H48</f>
        <v>-44081867</v>
      </c>
      <c r="L24" s="64"/>
      <c r="M24" s="68">
        <v>0</v>
      </c>
      <c r="N24" s="64"/>
      <c r="O24" s="68">
        <f>SUM(E24:M24)</f>
        <v>-44081867</v>
      </c>
    </row>
    <row r="25" spans="1:15" ht="16.5" customHeight="1">
      <c r="A25" s="65"/>
      <c r="B25" s="63"/>
      <c r="C25" s="66"/>
      <c r="D25" s="64"/>
      <c r="E25" s="67"/>
      <c r="F25" s="64"/>
      <c r="G25" s="67"/>
      <c r="H25" s="64"/>
      <c r="I25" s="67"/>
      <c r="J25" s="64"/>
      <c r="K25" s="67"/>
      <c r="L25" s="64"/>
      <c r="M25" s="67"/>
      <c r="N25" s="64"/>
      <c r="O25" s="67"/>
    </row>
    <row r="26" spans="1:15" ht="16.5" customHeight="1" thickBot="1">
      <c r="A26" s="1" t="s">
        <v>131</v>
      </c>
      <c r="B26" s="63"/>
      <c r="C26" s="66"/>
      <c r="D26" s="64"/>
      <c r="E26" s="69">
        <f>SUM(E22:E24)</f>
        <v>215000000</v>
      </c>
      <c r="F26" s="64"/>
      <c r="G26" s="69">
        <f>SUM(G22:G24)</f>
        <v>365378656</v>
      </c>
      <c r="H26" s="64"/>
      <c r="I26" s="69">
        <f>SUM(I22:I24)</f>
        <v>2675000</v>
      </c>
      <c r="J26" s="64"/>
      <c r="K26" s="69">
        <f>SUM(K22:K24)</f>
        <v>-20796207</v>
      </c>
      <c r="L26" s="64"/>
      <c r="M26" s="69">
        <f>SUM(M22:M24)</f>
        <v>2730615</v>
      </c>
      <c r="N26" s="64"/>
      <c r="O26" s="69">
        <f>SUM(O22:O24)</f>
        <v>564988064</v>
      </c>
    </row>
    <row r="27" spans="1:15" ht="9.75" customHeight="1" thickTop="1">
      <c r="A27" s="1"/>
      <c r="B27" s="63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</row>
    <row r="29" spans="1:15" ht="22.5" customHeight="1"/>
    <row r="32" spans="1:15" ht="22.2" customHeight="1">
      <c r="A32" s="170" t="s">
        <v>15</v>
      </c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</row>
  </sheetData>
  <mergeCells count="3">
    <mergeCell ref="A32:O32"/>
    <mergeCell ref="I7:K7"/>
    <mergeCell ref="E6:O6"/>
  </mergeCells>
  <pageMargins left="0.8" right="0.8" top="0.5" bottom="0.6" header="0.49" footer="0.4"/>
  <pageSetup paperSize="9" firstPageNumber="9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F1120-266E-4210-95A7-C951976A7E90}">
  <dimension ref="A1:L109"/>
  <sheetViews>
    <sheetView zoomScale="115" zoomScaleNormal="115" zoomScaleSheetLayoutView="100" workbookViewId="0">
      <selection activeCell="M84" sqref="M84"/>
    </sheetView>
  </sheetViews>
  <sheetFormatPr defaultColWidth="9.33203125" defaultRowHeight="16.5" customHeight="1"/>
  <cols>
    <col min="1" max="3" width="1.6640625" style="70" customWidth="1"/>
    <col min="4" max="4" width="42.109375" style="70" customWidth="1"/>
    <col min="5" max="5" width="7.6640625" style="70" customWidth="1"/>
    <col min="6" max="6" width="0.88671875" style="70" customWidth="1"/>
    <col min="7" max="7" width="18.6640625" style="70" customWidth="1"/>
    <col min="8" max="8" width="0.88671875" style="70" customWidth="1"/>
    <col min="9" max="9" width="11.6640625" style="70" customWidth="1"/>
    <col min="10" max="10" width="0.88671875" style="70" customWidth="1"/>
    <col min="11" max="11" width="11.6640625" style="70" customWidth="1"/>
    <col min="12" max="16384" width="9.33203125" style="70"/>
  </cols>
  <sheetData>
    <row r="1" spans="1:11" ht="16.5" customHeight="1">
      <c r="A1" s="1" t="s">
        <v>118</v>
      </c>
      <c r="B1" s="1"/>
      <c r="C1" s="1"/>
      <c r="D1" s="2"/>
      <c r="E1" s="3"/>
      <c r="F1" s="1"/>
      <c r="G1" s="4"/>
      <c r="K1" s="4"/>
    </row>
    <row r="2" spans="1:11" ht="16.5" customHeight="1">
      <c r="A2" s="1" t="s">
        <v>48</v>
      </c>
      <c r="B2" s="1"/>
      <c r="C2" s="1"/>
      <c r="D2" s="2"/>
      <c r="E2" s="3"/>
      <c r="F2" s="1"/>
      <c r="G2" s="4"/>
      <c r="K2" s="4"/>
    </row>
    <row r="3" spans="1:11" ht="16.5" customHeight="1">
      <c r="A3" s="5" t="s">
        <v>128</v>
      </c>
      <c r="B3" s="5"/>
      <c r="C3" s="5"/>
      <c r="D3" s="6"/>
      <c r="E3" s="7"/>
      <c r="F3" s="5"/>
      <c r="G3" s="8"/>
      <c r="H3" s="71"/>
      <c r="I3" s="71"/>
      <c r="J3" s="71"/>
      <c r="K3" s="8"/>
    </row>
    <row r="6" spans="1:11" ht="16.5" customHeight="1">
      <c r="G6" s="137" t="s">
        <v>134</v>
      </c>
      <c r="H6" s="1"/>
      <c r="I6" s="165" t="s">
        <v>135</v>
      </c>
      <c r="J6" s="166"/>
      <c r="K6" s="166"/>
    </row>
    <row r="7" spans="1:11" ht="16.5" customHeight="1">
      <c r="G7" s="138" t="s">
        <v>178</v>
      </c>
      <c r="H7" s="1"/>
      <c r="I7" s="163" t="s">
        <v>178</v>
      </c>
      <c r="J7" s="163"/>
      <c r="K7" s="163"/>
    </row>
    <row r="8" spans="1:11" ht="16.5" customHeight="1">
      <c r="A8" s="72"/>
      <c r="B8" s="72"/>
      <c r="C8" s="72"/>
      <c r="D8" s="73"/>
      <c r="E8" s="74"/>
      <c r="F8" s="74"/>
      <c r="G8" s="75">
        <v>2023</v>
      </c>
      <c r="H8" s="75"/>
      <c r="I8" s="75">
        <v>2023</v>
      </c>
      <c r="J8" s="75"/>
      <c r="K8" s="75">
        <v>2022</v>
      </c>
    </row>
    <row r="9" spans="1:11" ht="16.5" customHeight="1">
      <c r="A9" s="72"/>
      <c r="B9" s="72"/>
      <c r="C9" s="72"/>
      <c r="D9" s="73"/>
      <c r="E9" s="76" t="s">
        <v>3</v>
      </c>
      <c r="F9" s="77"/>
      <c r="G9" s="78" t="s">
        <v>4</v>
      </c>
      <c r="H9" s="11"/>
      <c r="I9" s="78" t="s">
        <v>4</v>
      </c>
      <c r="J9" s="11"/>
      <c r="K9" s="78" t="s">
        <v>4</v>
      </c>
    </row>
    <row r="10" spans="1:11" ht="16.5" customHeight="1">
      <c r="A10" s="72"/>
      <c r="B10" s="72"/>
      <c r="C10" s="72"/>
      <c r="D10" s="73"/>
      <c r="E10" s="77"/>
      <c r="F10" s="77"/>
      <c r="G10" s="79"/>
      <c r="H10" s="11"/>
      <c r="I10" s="79"/>
      <c r="J10" s="11"/>
      <c r="K10" s="75"/>
    </row>
    <row r="11" spans="1:11" ht="16.5" customHeight="1">
      <c r="A11" s="74" t="s">
        <v>49</v>
      </c>
      <c r="B11" s="72"/>
      <c r="C11" s="72"/>
      <c r="D11" s="72"/>
      <c r="E11" s="72"/>
      <c r="F11" s="72"/>
      <c r="G11" s="80"/>
      <c r="H11" s="72"/>
      <c r="I11" s="80"/>
      <c r="J11" s="72"/>
      <c r="K11" s="82"/>
    </row>
    <row r="12" spans="1:11" ht="16.5" customHeight="1">
      <c r="A12" s="72" t="s">
        <v>180</v>
      </c>
      <c r="B12" s="72"/>
      <c r="C12" s="72"/>
      <c r="D12" s="72"/>
      <c r="E12" s="72"/>
      <c r="F12" s="72"/>
      <c r="G12" s="80">
        <f>'ENG 7'!F35</f>
        <v>-56030399.039999999</v>
      </c>
      <c r="H12" s="82"/>
      <c r="I12" s="80">
        <f>'ENG 7'!H35</f>
        <v>-54794602</v>
      </c>
      <c r="J12" s="82"/>
      <c r="K12" s="82">
        <v>31536577</v>
      </c>
    </row>
    <row r="13" spans="1:11" ht="16.5" customHeight="1">
      <c r="A13" s="72" t="s">
        <v>50</v>
      </c>
      <c r="B13" s="72"/>
      <c r="C13" s="72"/>
      <c r="D13" s="72"/>
      <c r="E13" s="73"/>
      <c r="F13" s="72"/>
      <c r="G13" s="80"/>
      <c r="H13" s="81"/>
      <c r="I13" s="80"/>
      <c r="J13" s="81"/>
      <c r="K13" s="82"/>
    </row>
    <row r="14" spans="1:11" ht="16.5" customHeight="1">
      <c r="A14" s="72"/>
      <c r="B14" s="72" t="s">
        <v>145</v>
      </c>
      <c r="C14" s="72"/>
      <c r="D14" s="72"/>
      <c r="E14" s="73"/>
      <c r="F14" s="72"/>
      <c r="G14" s="120">
        <v>9617938</v>
      </c>
      <c r="H14" s="84"/>
      <c r="I14" s="120">
        <v>9603559</v>
      </c>
      <c r="J14" s="84"/>
      <c r="K14" s="113">
        <v>7726356</v>
      </c>
    </row>
    <row r="15" spans="1:11" ht="16.5" customHeight="1">
      <c r="A15" s="72"/>
      <c r="B15" s="72" t="s">
        <v>170</v>
      </c>
      <c r="C15" s="72"/>
      <c r="D15" s="72"/>
      <c r="E15" s="73"/>
      <c r="F15" s="72"/>
      <c r="G15" s="67">
        <v>-263102</v>
      </c>
      <c r="H15" s="84"/>
      <c r="I15" s="67">
        <v>-263102</v>
      </c>
      <c r="J15" s="84"/>
      <c r="K15" s="64">
        <v>0</v>
      </c>
    </row>
    <row r="16" spans="1:11" ht="16.5" customHeight="1">
      <c r="A16" s="72"/>
      <c r="B16" s="72" t="s">
        <v>146</v>
      </c>
      <c r="C16" s="72"/>
      <c r="D16" s="72"/>
      <c r="E16" s="73">
        <v>27</v>
      </c>
      <c r="F16" s="72"/>
      <c r="G16" s="67">
        <v>-1214952</v>
      </c>
      <c r="H16" s="84"/>
      <c r="I16" s="67">
        <v>-1224998</v>
      </c>
      <c r="J16" s="84"/>
      <c r="K16" s="64">
        <v>0</v>
      </c>
    </row>
    <row r="17" spans="1:11" ht="16.5" customHeight="1">
      <c r="A17" s="72"/>
      <c r="B17" s="72" t="s">
        <v>173</v>
      </c>
      <c r="C17" s="72"/>
      <c r="D17" s="72"/>
      <c r="E17" s="73"/>
      <c r="F17" s="72"/>
      <c r="G17" s="67">
        <v>5904</v>
      </c>
      <c r="H17" s="84"/>
      <c r="I17" s="67">
        <v>5904</v>
      </c>
      <c r="J17" s="84"/>
      <c r="K17" s="64">
        <v>0</v>
      </c>
    </row>
    <row r="18" spans="1:11" s="123" customFormat="1" ht="20.100000000000001" customHeight="1">
      <c r="A18" s="72"/>
      <c r="B18" s="85" t="s">
        <v>123</v>
      </c>
      <c r="C18" s="72"/>
      <c r="D18" s="72"/>
      <c r="E18" s="73">
        <v>27</v>
      </c>
      <c r="F18" s="72"/>
      <c r="G18" s="67">
        <v>0</v>
      </c>
      <c r="H18" s="72"/>
      <c r="I18" s="67">
        <v>0</v>
      </c>
      <c r="J18" s="72"/>
      <c r="K18" s="82">
        <v>-1295046</v>
      </c>
    </row>
    <row r="19" spans="1:11" s="123" customFormat="1" ht="20.100000000000001" customHeight="1">
      <c r="A19" s="72"/>
      <c r="B19" s="72" t="s">
        <v>181</v>
      </c>
      <c r="C19" s="72"/>
      <c r="D19" s="72"/>
      <c r="E19" s="73">
        <v>27</v>
      </c>
      <c r="F19" s="72"/>
      <c r="G19" s="80">
        <v>-52002</v>
      </c>
      <c r="H19" s="72"/>
      <c r="I19" s="80">
        <v>-52002</v>
      </c>
      <c r="J19" s="72"/>
      <c r="K19" s="64">
        <v>0</v>
      </c>
    </row>
    <row r="20" spans="1:11" ht="16.5" customHeight="1">
      <c r="A20" s="72"/>
      <c r="B20" s="85" t="s">
        <v>171</v>
      </c>
      <c r="C20" s="72"/>
      <c r="D20" s="72"/>
      <c r="E20" s="73"/>
      <c r="F20" s="72"/>
      <c r="G20" s="67">
        <v>-213564</v>
      </c>
      <c r="H20" s="84"/>
      <c r="I20" s="67">
        <v>-213564</v>
      </c>
      <c r="J20" s="84"/>
      <c r="K20" s="64">
        <v>-1431879</v>
      </c>
    </row>
    <row r="21" spans="1:11" ht="16.5" customHeight="1">
      <c r="A21" s="72"/>
      <c r="B21" s="72" t="s">
        <v>172</v>
      </c>
      <c r="C21" s="72"/>
      <c r="D21" s="72"/>
      <c r="E21" s="73"/>
      <c r="F21" s="72"/>
      <c r="G21" s="67">
        <v>864658</v>
      </c>
      <c r="H21" s="84"/>
      <c r="I21" s="67">
        <v>864658</v>
      </c>
      <c r="J21" s="84"/>
      <c r="K21" s="64">
        <v>0</v>
      </c>
    </row>
    <row r="22" spans="1:11" ht="16.5" customHeight="1">
      <c r="A22" s="72"/>
      <c r="B22" s="72" t="s">
        <v>182</v>
      </c>
      <c r="C22" s="72"/>
      <c r="D22" s="72"/>
      <c r="E22" s="73">
        <v>27</v>
      </c>
      <c r="F22" s="72"/>
      <c r="G22" s="67">
        <v>-6231261</v>
      </c>
      <c r="H22" s="84"/>
      <c r="I22" s="67">
        <v>-6231261</v>
      </c>
      <c r="J22" s="84"/>
      <c r="K22" s="64">
        <v>0</v>
      </c>
    </row>
    <row r="23" spans="1:11" ht="16.5" customHeight="1">
      <c r="A23" s="72"/>
      <c r="B23" s="85" t="s">
        <v>51</v>
      </c>
      <c r="C23" s="72"/>
      <c r="D23" s="72"/>
      <c r="E23" s="73">
        <v>23</v>
      </c>
      <c r="F23" s="72"/>
      <c r="G23" s="80">
        <v>1254471</v>
      </c>
      <c r="H23" s="84"/>
      <c r="I23" s="80">
        <v>1254471</v>
      </c>
      <c r="J23" s="84"/>
      <c r="K23" s="82">
        <v>914622</v>
      </c>
    </row>
    <row r="24" spans="1:11" ht="16.5" customHeight="1">
      <c r="A24" s="72"/>
      <c r="B24" s="85" t="s">
        <v>52</v>
      </c>
      <c r="C24" s="72"/>
      <c r="D24" s="72"/>
      <c r="E24" s="73">
        <v>27</v>
      </c>
      <c r="F24" s="72"/>
      <c r="G24" s="80">
        <v>-1103143</v>
      </c>
      <c r="H24" s="84"/>
      <c r="I24" s="80">
        <v>-1102595</v>
      </c>
      <c r="J24" s="84"/>
      <c r="K24" s="82">
        <v>-985026</v>
      </c>
    </row>
    <row r="25" spans="1:11" ht="16.5" customHeight="1">
      <c r="A25" s="72"/>
      <c r="B25" s="85" t="s">
        <v>53</v>
      </c>
      <c r="C25" s="72"/>
      <c r="D25" s="72"/>
      <c r="E25" s="73"/>
      <c r="F25" s="72"/>
      <c r="G25" s="86">
        <v>3542679</v>
      </c>
      <c r="H25" s="84"/>
      <c r="I25" s="86">
        <v>3556979</v>
      </c>
      <c r="J25" s="84"/>
      <c r="K25" s="87">
        <v>5067487</v>
      </c>
    </row>
    <row r="26" spans="1:11" ht="16.5" customHeight="1">
      <c r="A26" s="72"/>
      <c r="B26" s="88"/>
      <c r="C26" s="72"/>
      <c r="D26" s="72"/>
      <c r="E26" s="73"/>
      <c r="F26" s="72"/>
      <c r="G26" s="89"/>
      <c r="H26" s="84"/>
      <c r="I26" s="89"/>
      <c r="J26" s="84"/>
      <c r="K26" s="90"/>
    </row>
    <row r="27" spans="1:11" ht="16.5" customHeight="1">
      <c r="A27" s="72" t="s">
        <v>90</v>
      </c>
      <c r="B27" s="72"/>
      <c r="C27" s="72"/>
      <c r="D27" s="72"/>
      <c r="E27" s="72"/>
      <c r="F27" s="72"/>
      <c r="G27" s="91">
        <f>SUM(G12:G25)</f>
        <v>-49822773.039999999</v>
      </c>
      <c r="H27" s="84"/>
      <c r="I27" s="91">
        <f>SUM(I12:I25)</f>
        <v>-48596553</v>
      </c>
      <c r="J27" s="84"/>
      <c r="K27" s="84">
        <f>SUM(K12:K25)</f>
        <v>41533091</v>
      </c>
    </row>
    <row r="28" spans="1:11" ht="16.5" customHeight="1">
      <c r="A28" s="72"/>
      <c r="B28" s="88"/>
      <c r="C28" s="72"/>
      <c r="D28" s="72"/>
      <c r="E28" s="73"/>
      <c r="F28" s="72"/>
      <c r="G28" s="89"/>
      <c r="H28" s="84"/>
      <c r="I28" s="89"/>
      <c r="J28" s="84"/>
      <c r="K28" s="90"/>
    </row>
    <row r="29" spans="1:11" ht="16.5" customHeight="1">
      <c r="A29" s="72" t="s">
        <v>54</v>
      </c>
      <c r="B29" s="72"/>
      <c r="C29" s="72"/>
      <c r="D29" s="72"/>
      <c r="E29" s="72"/>
      <c r="F29" s="72"/>
      <c r="G29" s="92"/>
      <c r="H29" s="81"/>
      <c r="I29" s="92"/>
      <c r="J29" s="81"/>
      <c r="K29" s="83"/>
    </row>
    <row r="30" spans="1:11" ht="16.5" customHeight="1">
      <c r="A30" s="72"/>
      <c r="B30" s="72" t="s">
        <v>55</v>
      </c>
      <c r="C30" s="72"/>
      <c r="D30" s="72"/>
      <c r="E30" s="72"/>
      <c r="F30" s="72"/>
      <c r="G30" s="80">
        <v>150920999</v>
      </c>
      <c r="H30" s="82"/>
      <c r="I30" s="80">
        <v>152015618</v>
      </c>
      <c r="J30" s="82"/>
      <c r="K30" s="82">
        <v>-82601678</v>
      </c>
    </row>
    <row r="31" spans="1:11" ht="16.5" customHeight="1">
      <c r="A31" s="72"/>
      <c r="B31" s="72" t="s">
        <v>68</v>
      </c>
      <c r="C31" s="72"/>
      <c r="D31" s="72"/>
      <c r="E31" s="72"/>
      <c r="F31" s="72"/>
      <c r="G31" s="80">
        <v>-74154316</v>
      </c>
      <c r="H31" s="82"/>
      <c r="I31" s="80">
        <v>-74154316</v>
      </c>
      <c r="J31" s="82"/>
      <c r="K31" s="82">
        <v>-225985699</v>
      </c>
    </row>
    <row r="32" spans="1:11" ht="16.5" customHeight="1">
      <c r="A32" s="72"/>
      <c r="B32" s="72" t="s">
        <v>7</v>
      </c>
      <c r="C32" s="72"/>
      <c r="D32" s="72"/>
      <c r="E32" s="72"/>
      <c r="F32" s="72"/>
      <c r="G32" s="93">
        <v>47589295</v>
      </c>
      <c r="H32" s="82"/>
      <c r="I32" s="93">
        <v>47645464</v>
      </c>
      <c r="J32" s="82"/>
      <c r="K32" s="81">
        <v>-78639023</v>
      </c>
    </row>
    <row r="33" spans="1:11" ht="16.5" customHeight="1">
      <c r="A33" s="72"/>
      <c r="B33" s="72" t="s">
        <v>8</v>
      </c>
      <c r="C33" s="72"/>
      <c r="D33" s="72"/>
      <c r="E33" s="72"/>
      <c r="F33" s="72"/>
      <c r="G33" s="80">
        <v>8605499</v>
      </c>
      <c r="H33" s="82"/>
      <c r="I33" s="80">
        <v>8639690</v>
      </c>
      <c r="J33" s="82"/>
      <c r="K33" s="82">
        <v>-14334640</v>
      </c>
    </row>
    <row r="34" spans="1:11" ht="16.5" customHeight="1">
      <c r="A34" s="72"/>
      <c r="B34" s="72" t="s">
        <v>12</v>
      </c>
      <c r="C34" s="72"/>
      <c r="D34" s="72"/>
      <c r="E34" s="72"/>
      <c r="F34" s="72"/>
      <c r="G34" s="80">
        <v>-26929303</v>
      </c>
      <c r="H34" s="82"/>
      <c r="I34" s="80">
        <v>-26929603</v>
      </c>
      <c r="J34" s="82"/>
      <c r="K34" s="82">
        <v>-26548646</v>
      </c>
    </row>
    <row r="35" spans="1:11" ht="16.5" customHeight="1">
      <c r="A35" s="72"/>
      <c r="B35" s="72" t="s">
        <v>56</v>
      </c>
      <c r="C35" s="72"/>
      <c r="D35" s="72"/>
      <c r="E35" s="72"/>
      <c r="F35" s="72"/>
      <c r="G35" s="80">
        <v>-216749399</v>
      </c>
      <c r="H35" s="82"/>
      <c r="I35" s="80">
        <v>-217831147</v>
      </c>
      <c r="J35" s="82"/>
      <c r="K35" s="82">
        <v>193045244</v>
      </c>
    </row>
    <row r="36" spans="1:11" ht="16.5" customHeight="1">
      <c r="A36" s="72"/>
      <c r="B36" s="72" t="s">
        <v>67</v>
      </c>
      <c r="C36" s="72"/>
      <c r="D36" s="72"/>
      <c r="E36" s="72"/>
      <c r="F36" s="72"/>
      <c r="G36" s="80">
        <v>-7974473</v>
      </c>
      <c r="H36" s="82"/>
      <c r="I36" s="80">
        <v>-8184735</v>
      </c>
      <c r="J36" s="82"/>
      <c r="K36" s="82">
        <v>-4847056</v>
      </c>
    </row>
    <row r="37" spans="1:11" ht="16.5" customHeight="1">
      <c r="A37" s="72"/>
      <c r="B37" s="72" t="s">
        <v>20</v>
      </c>
      <c r="C37" s="72"/>
      <c r="D37" s="72"/>
      <c r="E37" s="72"/>
      <c r="F37" s="72"/>
      <c r="G37" s="80">
        <v>-6384705</v>
      </c>
      <c r="H37" s="82"/>
      <c r="I37" s="80">
        <v>-6392459</v>
      </c>
      <c r="J37" s="82"/>
      <c r="K37" s="82">
        <v>10608066</v>
      </c>
    </row>
    <row r="38" spans="1:11" ht="16.5" customHeight="1">
      <c r="A38" s="72"/>
      <c r="B38" s="72" t="s">
        <v>24</v>
      </c>
      <c r="C38" s="72"/>
      <c r="D38" s="72"/>
      <c r="E38" s="73"/>
      <c r="F38" s="72"/>
      <c r="G38" s="121">
        <v>15196121</v>
      </c>
      <c r="H38" s="82"/>
      <c r="I38" s="121">
        <v>15196121</v>
      </c>
      <c r="J38" s="82"/>
      <c r="K38" s="94">
        <v>4878553</v>
      </c>
    </row>
    <row r="39" spans="1:11" ht="16.5" customHeight="1">
      <c r="A39" s="72"/>
      <c r="B39" s="95"/>
      <c r="C39" s="72"/>
      <c r="D39" s="72"/>
      <c r="E39" s="72"/>
      <c r="F39" s="72"/>
      <c r="G39" s="93"/>
      <c r="H39" s="81"/>
      <c r="I39" s="93"/>
      <c r="J39" s="81"/>
      <c r="K39" s="81"/>
    </row>
    <row r="40" spans="1:11" ht="16.5" customHeight="1">
      <c r="A40" s="74" t="s">
        <v>124</v>
      </c>
      <c r="B40" s="74"/>
      <c r="C40" s="74"/>
      <c r="D40" s="72"/>
      <c r="E40" s="72"/>
      <c r="F40" s="72"/>
      <c r="G40" s="96"/>
      <c r="H40" s="72"/>
      <c r="I40" s="96"/>
      <c r="J40" s="72"/>
      <c r="K40" s="72"/>
    </row>
    <row r="41" spans="1:11" ht="16.5" customHeight="1">
      <c r="A41" s="74"/>
      <c r="B41" s="74" t="s">
        <v>57</v>
      </c>
      <c r="D41" s="72"/>
      <c r="E41" s="72"/>
      <c r="F41" s="72"/>
      <c r="G41" s="91">
        <f>SUM(G27:G40)</f>
        <v>-159703055.03999999</v>
      </c>
      <c r="H41" s="84"/>
      <c r="I41" s="91">
        <f>SUM(I27:I40)</f>
        <v>-158591920</v>
      </c>
      <c r="J41" s="84"/>
      <c r="K41" s="84">
        <f>SUM(K27:K40)</f>
        <v>-182891788</v>
      </c>
    </row>
    <row r="42" spans="1:11" ht="16.5" customHeight="1">
      <c r="A42" s="72"/>
      <c r="B42" s="72"/>
      <c r="C42" s="72" t="s">
        <v>58</v>
      </c>
      <c r="D42" s="72"/>
      <c r="E42" s="72"/>
      <c r="F42" s="72"/>
      <c r="G42" s="91">
        <v>-1335862</v>
      </c>
      <c r="H42" s="81"/>
      <c r="I42" s="91">
        <v>-1335862</v>
      </c>
      <c r="J42" s="81"/>
      <c r="K42" s="84">
        <v>-2243795</v>
      </c>
    </row>
    <row r="43" spans="1:11" ht="16.5" customHeight="1">
      <c r="A43" s="72"/>
      <c r="B43" s="72"/>
      <c r="C43" s="72" t="s">
        <v>59</v>
      </c>
      <c r="D43" s="72"/>
      <c r="E43" s="72"/>
      <c r="F43" s="72"/>
      <c r="G43" s="97">
        <v>-14374045</v>
      </c>
      <c r="H43" s="81"/>
      <c r="I43" s="97">
        <v>-14372051</v>
      </c>
      <c r="J43" s="81"/>
      <c r="K43" s="98">
        <v>-9926242</v>
      </c>
    </row>
    <row r="44" spans="1:11" ht="16.5" customHeight="1">
      <c r="A44" s="72"/>
      <c r="B44" s="95"/>
      <c r="C44" s="72"/>
      <c r="D44" s="72"/>
      <c r="E44" s="72"/>
      <c r="F44" s="72"/>
      <c r="G44" s="99"/>
      <c r="H44" s="81"/>
      <c r="I44" s="99"/>
      <c r="J44" s="81"/>
      <c r="K44" s="100"/>
    </row>
    <row r="45" spans="1:11" ht="16.5" customHeight="1">
      <c r="A45" s="74" t="s">
        <v>106</v>
      </c>
      <c r="B45" s="72"/>
      <c r="C45" s="72"/>
      <c r="D45" s="72"/>
      <c r="E45" s="72"/>
      <c r="F45" s="72"/>
      <c r="G45" s="101">
        <f>SUM(G41:G43)</f>
        <v>-175412962.03999999</v>
      </c>
      <c r="H45" s="100"/>
      <c r="I45" s="101">
        <f>SUM(I41:I43)</f>
        <v>-174299833</v>
      </c>
      <c r="J45" s="100"/>
      <c r="K45" s="102">
        <f>SUM(K41:K43)</f>
        <v>-195061825</v>
      </c>
    </row>
    <row r="46" spans="1:11" ht="16.5" customHeight="1">
      <c r="A46" s="74"/>
      <c r="B46" s="72"/>
      <c r="C46" s="72"/>
      <c r="D46" s="72"/>
      <c r="E46" s="72"/>
      <c r="F46" s="72"/>
      <c r="G46" s="100"/>
      <c r="H46" s="100"/>
      <c r="I46" s="100"/>
      <c r="J46" s="100"/>
      <c r="K46" s="100"/>
    </row>
    <row r="47" spans="1:11" ht="16.5" customHeight="1">
      <c r="A47" s="74"/>
      <c r="B47" s="72"/>
      <c r="C47" s="72"/>
      <c r="D47" s="72"/>
      <c r="E47" s="72"/>
      <c r="F47" s="72"/>
      <c r="G47" s="100"/>
      <c r="H47" s="100"/>
      <c r="I47" s="100"/>
      <c r="J47" s="100"/>
      <c r="K47" s="100"/>
    </row>
    <row r="48" spans="1:11" ht="16.5" customHeight="1">
      <c r="A48" s="74"/>
      <c r="B48" s="72"/>
      <c r="C48" s="72"/>
      <c r="D48" s="72"/>
      <c r="E48" s="72"/>
      <c r="F48" s="72"/>
      <c r="G48" s="100"/>
      <c r="H48" s="100"/>
      <c r="I48" s="100"/>
      <c r="J48" s="100"/>
      <c r="K48" s="100"/>
    </row>
    <row r="49" spans="1:11" ht="16.5" customHeight="1">
      <c r="A49" s="74"/>
      <c r="B49" s="72"/>
      <c r="C49" s="72"/>
      <c r="D49" s="72"/>
      <c r="E49" s="72"/>
      <c r="F49" s="72"/>
      <c r="G49" s="100"/>
      <c r="H49" s="100"/>
      <c r="I49" s="100"/>
      <c r="J49" s="100"/>
      <c r="K49" s="100"/>
    </row>
    <row r="50" spans="1:11" ht="16.5" customHeight="1">
      <c r="A50" s="74"/>
      <c r="B50" s="72"/>
      <c r="C50" s="72"/>
      <c r="D50" s="72"/>
      <c r="E50" s="72"/>
      <c r="F50" s="72"/>
      <c r="G50" s="100"/>
      <c r="H50" s="100"/>
      <c r="I50" s="100"/>
      <c r="J50" s="100"/>
      <c r="K50" s="100"/>
    </row>
    <row r="51" spans="1:11" ht="16.5" customHeight="1">
      <c r="A51" s="74"/>
      <c r="B51" s="72"/>
      <c r="C51" s="72"/>
      <c r="D51" s="72"/>
      <c r="E51" s="72"/>
      <c r="F51" s="72"/>
      <c r="G51" s="100"/>
      <c r="H51" s="100"/>
      <c r="I51" s="100"/>
      <c r="J51" s="100"/>
      <c r="K51" s="100"/>
    </row>
    <row r="52" spans="1:11" ht="16.5" customHeight="1">
      <c r="A52" s="74"/>
      <c r="B52" s="72"/>
      <c r="C52" s="72"/>
      <c r="D52" s="72"/>
      <c r="E52" s="72"/>
      <c r="F52" s="72"/>
      <c r="G52" s="100"/>
      <c r="H52" s="100"/>
      <c r="I52" s="100"/>
      <c r="J52" s="100"/>
      <c r="K52" s="100"/>
    </row>
    <row r="53" spans="1:11" ht="16.5" customHeight="1">
      <c r="A53" s="74"/>
      <c r="B53" s="72"/>
      <c r="C53" s="72"/>
      <c r="D53" s="72"/>
      <c r="E53" s="72"/>
      <c r="F53" s="72"/>
      <c r="G53" s="100"/>
      <c r="H53" s="100"/>
      <c r="I53" s="100"/>
      <c r="J53" s="100"/>
      <c r="K53" s="100"/>
    </row>
    <row r="54" spans="1:11" ht="9" customHeight="1">
      <c r="A54" s="72"/>
      <c r="B54" s="72"/>
      <c r="C54" s="72"/>
      <c r="D54" s="72"/>
      <c r="E54" s="72"/>
      <c r="F54" s="72"/>
      <c r="G54" s="100"/>
      <c r="H54" s="100"/>
      <c r="I54" s="100"/>
      <c r="J54" s="100"/>
      <c r="K54" s="100"/>
    </row>
    <row r="55" spans="1:11" ht="22.2" customHeight="1">
      <c r="A55" s="103" t="s">
        <v>60</v>
      </c>
      <c r="B55" s="103"/>
      <c r="C55" s="103"/>
      <c r="D55" s="103"/>
      <c r="E55" s="104"/>
      <c r="F55" s="103"/>
      <c r="G55" s="98"/>
      <c r="H55" s="98"/>
      <c r="I55" s="98"/>
      <c r="J55" s="98"/>
      <c r="K55" s="98"/>
    </row>
    <row r="56" spans="1:11" ht="16.5" customHeight="1">
      <c r="A56" s="1" t="str">
        <f>A1</f>
        <v>Twenty-Four Con &amp; Supply Public Company Limited</v>
      </c>
      <c r="B56" s="105"/>
      <c r="C56" s="72"/>
      <c r="D56" s="73"/>
      <c r="E56" s="72"/>
      <c r="F56" s="72"/>
      <c r="G56" s="106"/>
      <c r="H56" s="107"/>
      <c r="I56" s="107"/>
      <c r="J56" s="107"/>
      <c r="K56" s="106"/>
    </row>
    <row r="57" spans="1:11" ht="16.5" customHeight="1">
      <c r="A57" s="1" t="s">
        <v>153</v>
      </c>
      <c r="B57" s="72"/>
      <c r="C57" s="72"/>
      <c r="D57" s="73"/>
      <c r="E57" s="72"/>
      <c r="F57" s="72"/>
      <c r="G57" s="106"/>
      <c r="H57" s="107"/>
      <c r="I57" s="107"/>
      <c r="J57" s="107"/>
      <c r="K57" s="106"/>
    </row>
    <row r="58" spans="1:11" ht="16.5" customHeight="1">
      <c r="A58" s="5" t="s">
        <v>128</v>
      </c>
      <c r="B58" s="103"/>
      <c r="C58" s="103"/>
      <c r="D58" s="104"/>
      <c r="E58" s="103"/>
      <c r="F58" s="103"/>
      <c r="G58" s="94"/>
      <c r="H58" s="108"/>
      <c r="I58" s="108"/>
      <c r="J58" s="108"/>
      <c r="K58" s="94"/>
    </row>
    <row r="59" spans="1:11" ht="16.5" customHeight="1">
      <c r="A59" s="74"/>
      <c r="B59" s="72"/>
      <c r="C59" s="72"/>
      <c r="D59" s="73"/>
      <c r="E59" s="72"/>
      <c r="F59" s="72"/>
      <c r="G59" s="106"/>
      <c r="H59" s="107"/>
      <c r="I59" s="107"/>
      <c r="J59" s="107"/>
      <c r="K59" s="106"/>
    </row>
    <row r="60" spans="1:11" ht="16.5" customHeight="1">
      <c r="A60" s="72"/>
      <c r="B60" s="72"/>
      <c r="C60" s="72"/>
      <c r="D60" s="73"/>
    </row>
    <row r="61" spans="1:11" ht="16.5" customHeight="1">
      <c r="A61" s="72"/>
      <c r="B61" s="72"/>
      <c r="C61" s="72"/>
      <c r="D61" s="73"/>
      <c r="G61" s="137" t="s">
        <v>134</v>
      </c>
      <c r="H61" s="1"/>
      <c r="I61" s="165" t="s">
        <v>135</v>
      </c>
      <c r="J61" s="166"/>
      <c r="K61" s="166"/>
    </row>
    <row r="62" spans="1:11" ht="16.5" customHeight="1">
      <c r="A62" s="72"/>
      <c r="B62" s="72"/>
      <c r="C62" s="72"/>
      <c r="D62" s="73"/>
      <c r="G62" s="138" t="s">
        <v>178</v>
      </c>
      <c r="H62" s="1"/>
      <c r="I62" s="163" t="s">
        <v>178</v>
      </c>
      <c r="J62" s="163"/>
      <c r="K62" s="163"/>
    </row>
    <row r="63" spans="1:11" ht="16.5" customHeight="1">
      <c r="A63" s="72"/>
      <c r="B63" s="72"/>
      <c r="C63" s="72"/>
      <c r="D63" s="73"/>
      <c r="E63" s="74"/>
      <c r="F63" s="74"/>
      <c r="G63" s="75">
        <v>2023</v>
      </c>
      <c r="H63" s="75"/>
      <c r="I63" s="75">
        <v>2023</v>
      </c>
      <c r="J63" s="75"/>
      <c r="K63" s="75">
        <v>2022</v>
      </c>
    </row>
    <row r="64" spans="1:11" ht="16.5" customHeight="1">
      <c r="A64" s="72"/>
      <c r="B64" s="72"/>
      <c r="C64" s="72"/>
      <c r="D64" s="73"/>
      <c r="E64" s="76" t="s">
        <v>3</v>
      </c>
      <c r="F64" s="77"/>
      <c r="G64" s="78" t="s">
        <v>4</v>
      </c>
      <c r="H64" s="11"/>
      <c r="I64" s="78" t="s">
        <v>4</v>
      </c>
      <c r="J64" s="11"/>
      <c r="K64" s="78" t="s">
        <v>4</v>
      </c>
    </row>
    <row r="65" spans="1:11" ht="6" customHeight="1">
      <c r="A65" s="72"/>
      <c r="B65" s="72"/>
      <c r="C65" s="72"/>
      <c r="D65" s="73"/>
      <c r="E65" s="77"/>
      <c r="F65" s="74"/>
      <c r="G65" s="79"/>
      <c r="H65" s="11"/>
      <c r="I65" s="79"/>
      <c r="J65" s="11"/>
      <c r="K65" s="75"/>
    </row>
    <row r="66" spans="1:11" ht="16.5" customHeight="1">
      <c r="A66" s="74" t="s">
        <v>61</v>
      </c>
      <c r="B66" s="72"/>
      <c r="C66" s="72"/>
      <c r="D66" s="72"/>
      <c r="E66" s="72"/>
      <c r="F66" s="72"/>
      <c r="G66" s="99"/>
      <c r="H66" s="72"/>
      <c r="I66" s="99"/>
      <c r="J66" s="72"/>
      <c r="K66" s="100"/>
    </row>
    <row r="67" spans="1:11" ht="16.5" customHeight="1">
      <c r="A67" s="72" t="s">
        <v>164</v>
      </c>
      <c r="B67" s="72"/>
      <c r="C67" s="72"/>
      <c r="D67" s="72"/>
      <c r="E67" s="72"/>
      <c r="F67" s="72"/>
      <c r="G67" s="99">
        <v>-366201</v>
      </c>
      <c r="H67" s="72"/>
      <c r="I67" s="99">
        <v>-366201</v>
      </c>
      <c r="J67" s="72"/>
      <c r="K67" s="100">
        <v>-6020198</v>
      </c>
    </row>
    <row r="68" spans="1:11" ht="16.5" customHeight="1">
      <c r="A68" s="72" t="s">
        <v>147</v>
      </c>
      <c r="B68" s="72"/>
      <c r="C68" s="72"/>
      <c r="D68" s="72"/>
      <c r="E68" s="72"/>
      <c r="F68" s="72"/>
      <c r="G68" s="67">
        <v>0</v>
      </c>
      <c r="H68" s="72"/>
      <c r="I68" s="99">
        <v>-4999700</v>
      </c>
      <c r="J68" s="72"/>
      <c r="K68" s="64">
        <v>0</v>
      </c>
    </row>
    <row r="69" spans="1:11" ht="16.5" customHeight="1">
      <c r="A69" s="72" t="s">
        <v>148</v>
      </c>
      <c r="B69" s="72"/>
      <c r="C69" s="72"/>
      <c r="D69" s="72"/>
      <c r="E69" s="72"/>
      <c r="F69" s="72"/>
      <c r="G69" s="89">
        <v>-5296676</v>
      </c>
      <c r="H69" s="72"/>
      <c r="I69" s="89">
        <v>-5171800</v>
      </c>
      <c r="J69" s="72"/>
      <c r="K69" s="90">
        <v>-2972408</v>
      </c>
    </row>
    <row r="70" spans="1:11" ht="16.5" customHeight="1">
      <c r="A70" s="72" t="s">
        <v>107</v>
      </c>
      <c r="B70" s="72"/>
      <c r="C70" s="72"/>
      <c r="D70" s="72"/>
      <c r="E70" s="72"/>
      <c r="F70" s="72"/>
      <c r="G70" s="89">
        <v>-50150</v>
      </c>
      <c r="H70" s="72"/>
      <c r="I70" s="89">
        <v>-50150</v>
      </c>
      <c r="J70" s="72"/>
      <c r="K70" s="90">
        <v>-68520</v>
      </c>
    </row>
    <row r="71" spans="1:11" s="123" customFormat="1" ht="18.899999999999999" customHeight="1">
      <c r="A71" s="72" t="s">
        <v>149</v>
      </c>
      <c r="B71" s="72"/>
      <c r="C71" s="72"/>
      <c r="D71" s="72"/>
      <c r="E71" s="73"/>
      <c r="F71" s="72"/>
      <c r="G71" s="67">
        <v>1300000</v>
      </c>
      <c r="H71" s="72"/>
      <c r="I71" s="67">
        <v>1339267</v>
      </c>
      <c r="J71" s="72"/>
      <c r="K71" s="64">
        <v>0</v>
      </c>
    </row>
    <row r="72" spans="1:11" s="123" customFormat="1" ht="18.899999999999999" customHeight="1">
      <c r="A72" s="72" t="s">
        <v>125</v>
      </c>
      <c r="B72" s="72"/>
      <c r="C72" s="72"/>
      <c r="D72" s="72"/>
      <c r="E72" s="73"/>
      <c r="F72" s="72"/>
      <c r="G72" s="67">
        <v>-1651650</v>
      </c>
      <c r="H72" s="72"/>
      <c r="I72" s="67">
        <v>-1651650</v>
      </c>
      <c r="J72" s="72"/>
      <c r="K72" s="64">
        <v>-2009000</v>
      </c>
    </row>
    <row r="73" spans="1:11" s="123" customFormat="1" ht="18.899999999999999" customHeight="1">
      <c r="A73" s="72" t="s">
        <v>126</v>
      </c>
      <c r="B73" s="72"/>
      <c r="C73" s="72"/>
      <c r="D73" s="72"/>
      <c r="E73" s="73"/>
      <c r="F73" s="72"/>
      <c r="G73" s="67">
        <v>0</v>
      </c>
      <c r="H73" s="72"/>
      <c r="I73" s="67">
        <v>0</v>
      </c>
      <c r="J73" s="72"/>
      <c r="K73" s="64">
        <v>3310964</v>
      </c>
    </row>
    <row r="74" spans="1:11" ht="16.5" customHeight="1">
      <c r="A74" s="72" t="s">
        <v>91</v>
      </c>
      <c r="B74" s="72"/>
      <c r="C74" s="72"/>
      <c r="D74" s="72"/>
      <c r="E74" s="73"/>
      <c r="F74" s="72"/>
      <c r="G74" s="122">
        <v>247288</v>
      </c>
      <c r="H74" s="81"/>
      <c r="I74" s="122">
        <v>246740</v>
      </c>
      <c r="J74" s="81"/>
      <c r="K74" s="130">
        <v>289968</v>
      </c>
    </row>
    <row r="75" spans="1:11" ht="6" customHeight="1">
      <c r="A75" s="72"/>
      <c r="B75" s="72"/>
      <c r="C75" s="72"/>
      <c r="D75" s="72"/>
      <c r="E75" s="72"/>
      <c r="F75" s="72"/>
      <c r="G75" s="89"/>
      <c r="H75" s="84"/>
      <c r="I75" s="89"/>
      <c r="J75" s="84"/>
      <c r="K75" s="90"/>
    </row>
    <row r="76" spans="1:11" ht="16.5" customHeight="1">
      <c r="A76" s="74" t="s">
        <v>76</v>
      </c>
      <c r="B76" s="72"/>
      <c r="C76" s="72"/>
      <c r="D76" s="72"/>
      <c r="E76" s="73"/>
      <c r="F76" s="72"/>
      <c r="G76" s="97">
        <f>SUM(G67:G75)</f>
        <v>-5817389</v>
      </c>
      <c r="H76" s="84"/>
      <c r="I76" s="97">
        <f>SUM(I67:I75)</f>
        <v>-10653494</v>
      </c>
      <c r="J76" s="84"/>
      <c r="K76" s="98">
        <f>SUM(K67:K75)</f>
        <v>-7469194</v>
      </c>
    </row>
    <row r="77" spans="1:11" ht="16.5" customHeight="1">
      <c r="A77" s="72"/>
      <c r="B77" s="72"/>
      <c r="C77" s="72"/>
      <c r="D77" s="72"/>
      <c r="E77" s="73"/>
      <c r="F77" s="72"/>
      <c r="G77" s="91"/>
      <c r="H77" s="84"/>
      <c r="I77" s="91"/>
      <c r="J77" s="84"/>
      <c r="K77" s="84"/>
    </row>
    <row r="78" spans="1:11" ht="16.5" customHeight="1">
      <c r="A78" s="74" t="s">
        <v>62</v>
      </c>
      <c r="B78" s="72"/>
      <c r="C78" s="72"/>
      <c r="D78" s="72"/>
      <c r="E78" s="72"/>
      <c r="F78" s="72"/>
      <c r="G78" s="93"/>
      <c r="H78" s="81"/>
      <c r="I78" s="93"/>
      <c r="J78" s="81"/>
      <c r="K78" s="81"/>
    </row>
    <row r="79" spans="1:11" ht="16.5" customHeight="1">
      <c r="A79" s="72" t="s">
        <v>108</v>
      </c>
      <c r="B79" s="72"/>
      <c r="C79" s="72"/>
      <c r="D79" s="72"/>
      <c r="E79" s="73">
        <v>31</v>
      </c>
      <c r="F79" s="72"/>
      <c r="G79" s="93">
        <v>6378260</v>
      </c>
      <c r="H79" s="81"/>
      <c r="I79" s="93">
        <v>6378260</v>
      </c>
      <c r="J79" s="81"/>
      <c r="K79" s="81">
        <v>14229665</v>
      </c>
    </row>
    <row r="80" spans="1:11" ht="16.5" customHeight="1">
      <c r="A80" s="72" t="s">
        <v>109</v>
      </c>
      <c r="B80" s="72"/>
      <c r="C80" s="72"/>
      <c r="D80" s="72"/>
      <c r="E80" s="73">
        <v>31</v>
      </c>
      <c r="F80" s="72"/>
      <c r="G80" s="93">
        <v>-3522401</v>
      </c>
      <c r="H80" s="81"/>
      <c r="I80" s="93">
        <v>-3522401</v>
      </c>
      <c r="J80" s="81"/>
      <c r="K80" s="81">
        <v>-14273020</v>
      </c>
    </row>
    <row r="81" spans="1:11" ht="16.5" customHeight="1">
      <c r="A81" s="72" t="s">
        <v>63</v>
      </c>
      <c r="B81" s="72"/>
      <c r="C81" s="72"/>
      <c r="D81" s="72"/>
      <c r="E81" s="73">
        <v>31</v>
      </c>
      <c r="F81" s="72"/>
      <c r="G81" s="93">
        <v>57911079</v>
      </c>
      <c r="H81" s="84"/>
      <c r="I81" s="93">
        <v>57911079</v>
      </c>
      <c r="J81" s="84"/>
      <c r="K81" s="81">
        <v>100121946</v>
      </c>
    </row>
    <row r="82" spans="1:11" ht="16.5" customHeight="1">
      <c r="A82" s="72" t="s">
        <v>92</v>
      </c>
      <c r="B82" s="72"/>
      <c r="C82" s="72"/>
      <c r="D82" s="72"/>
      <c r="E82" s="73">
        <v>31</v>
      </c>
      <c r="F82" s="72"/>
      <c r="G82" s="93">
        <v>-53111079</v>
      </c>
      <c r="H82" s="84"/>
      <c r="I82" s="93">
        <v>-53111079</v>
      </c>
      <c r="J82" s="84"/>
      <c r="K82" s="81">
        <v>-174425150</v>
      </c>
    </row>
    <row r="83" spans="1:11" ht="16.5" customHeight="1">
      <c r="A83" s="72" t="s">
        <v>93</v>
      </c>
      <c r="B83" s="72"/>
      <c r="C83" s="72"/>
      <c r="D83" s="72"/>
      <c r="E83" s="73">
        <v>31</v>
      </c>
      <c r="F83" s="72"/>
      <c r="G83" s="67">
        <v>0</v>
      </c>
      <c r="H83" s="84"/>
      <c r="I83" s="67">
        <v>0</v>
      </c>
      <c r="J83" s="84"/>
      <c r="K83" s="64">
        <v>10500000</v>
      </c>
    </row>
    <row r="84" spans="1:11" ht="16.5" customHeight="1">
      <c r="A84" s="72" t="s">
        <v>94</v>
      </c>
      <c r="B84" s="72"/>
      <c r="C84" s="72"/>
      <c r="D84" s="72"/>
      <c r="E84" s="73">
        <v>31</v>
      </c>
      <c r="F84" s="72"/>
      <c r="G84" s="93">
        <v>-10835698</v>
      </c>
      <c r="H84" s="84"/>
      <c r="I84" s="93">
        <v>-10835698</v>
      </c>
      <c r="J84" s="84"/>
      <c r="K84" s="81">
        <v>-10156400</v>
      </c>
    </row>
    <row r="85" spans="1:11" s="123" customFormat="1" ht="18.899999999999999" customHeight="1">
      <c r="A85" s="72" t="s">
        <v>150</v>
      </c>
      <c r="B85" s="72"/>
      <c r="C85" s="72"/>
      <c r="D85" s="72"/>
      <c r="E85" s="73" t="s">
        <v>167</v>
      </c>
      <c r="F85" s="72"/>
      <c r="G85" s="67">
        <v>0</v>
      </c>
      <c r="H85" s="72"/>
      <c r="I85" s="93">
        <v>4100000</v>
      </c>
      <c r="J85" s="72"/>
      <c r="K85" s="81">
        <v>5810000</v>
      </c>
    </row>
    <row r="86" spans="1:11" s="123" customFormat="1" ht="18.899999999999999" customHeight="1">
      <c r="A86" s="72" t="s">
        <v>151</v>
      </c>
      <c r="B86" s="72"/>
      <c r="C86" s="72"/>
      <c r="D86" s="72"/>
      <c r="E86" s="73" t="s">
        <v>167</v>
      </c>
      <c r="F86" s="72"/>
      <c r="G86" s="67">
        <v>0</v>
      </c>
      <c r="H86" s="72"/>
      <c r="I86" s="93">
        <v>-600000</v>
      </c>
      <c r="J86" s="72"/>
      <c r="K86" s="81">
        <v>-5810000</v>
      </c>
    </row>
    <row r="87" spans="1:11" ht="16.5" customHeight="1">
      <c r="A87" s="72" t="s">
        <v>96</v>
      </c>
      <c r="B87" s="72"/>
      <c r="C87" s="72"/>
      <c r="D87" s="72"/>
      <c r="E87" s="73"/>
      <c r="F87" s="72"/>
      <c r="G87" s="93">
        <v>-6506447</v>
      </c>
      <c r="H87" s="84"/>
      <c r="I87" s="93">
        <v>-6506447</v>
      </c>
      <c r="J87" s="84"/>
      <c r="K87" s="81">
        <v>-6383274</v>
      </c>
    </row>
    <row r="88" spans="1:11" ht="16.5" customHeight="1">
      <c r="A88" s="72" t="s">
        <v>95</v>
      </c>
      <c r="B88" s="72"/>
      <c r="C88" s="72"/>
      <c r="D88" s="72"/>
      <c r="E88" s="73"/>
      <c r="F88" s="72"/>
      <c r="G88" s="67">
        <v>0</v>
      </c>
      <c r="H88" s="81"/>
      <c r="I88" s="67">
        <v>0</v>
      </c>
      <c r="J88" s="81"/>
      <c r="K88" s="64">
        <v>473250000</v>
      </c>
    </row>
    <row r="89" spans="1:11" s="123" customFormat="1" ht="18.899999999999999" customHeight="1">
      <c r="A89" s="72" t="s">
        <v>127</v>
      </c>
      <c r="B89" s="72"/>
      <c r="C89" s="72"/>
      <c r="D89" s="72"/>
      <c r="E89" s="73"/>
      <c r="F89" s="72"/>
      <c r="G89" s="67">
        <v>0</v>
      </c>
      <c r="H89" s="72"/>
      <c r="I89" s="67">
        <v>0</v>
      </c>
      <c r="J89" s="72"/>
      <c r="K89" s="64">
        <v>-14526680</v>
      </c>
    </row>
    <row r="90" spans="1:11" ht="16.5" customHeight="1">
      <c r="A90" s="72" t="s">
        <v>110</v>
      </c>
      <c r="B90" s="72"/>
      <c r="C90" s="72"/>
      <c r="D90" s="72"/>
      <c r="E90" s="73">
        <v>24</v>
      </c>
      <c r="F90" s="72"/>
      <c r="G90" s="68">
        <v>0</v>
      </c>
      <c r="H90" s="81"/>
      <c r="I90" s="68">
        <v>0</v>
      </c>
      <c r="J90" s="81"/>
      <c r="K90" s="131">
        <v>-14000000</v>
      </c>
    </row>
    <row r="91" spans="1:11" ht="6" customHeight="1">
      <c r="A91" s="72"/>
      <c r="B91" s="72"/>
      <c r="C91" s="72"/>
      <c r="D91" s="72"/>
      <c r="E91" s="73"/>
      <c r="F91" s="72"/>
      <c r="G91" s="93"/>
      <c r="H91" s="84"/>
      <c r="I91" s="93"/>
      <c r="J91" s="84"/>
      <c r="K91" s="81"/>
    </row>
    <row r="92" spans="1:11" ht="16.5" customHeight="1">
      <c r="A92" s="74" t="s">
        <v>166</v>
      </c>
      <c r="B92" s="72"/>
      <c r="C92" s="72"/>
      <c r="D92" s="72"/>
      <c r="E92" s="73"/>
      <c r="F92" s="72"/>
      <c r="G92" s="97">
        <f>SUM(G79:G91)</f>
        <v>-9686286</v>
      </c>
      <c r="H92" s="81"/>
      <c r="I92" s="97">
        <f>SUM(I79:I91)</f>
        <v>-6186286</v>
      </c>
      <c r="J92" s="81"/>
      <c r="K92" s="98">
        <f>SUM(K79:K91)</f>
        <v>364337087</v>
      </c>
    </row>
    <row r="93" spans="1:11" ht="16.5" customHeight="1">
      <c r="A93" s="72"/>
      <c r="B93" s="72"/>
      <c r="C93" s="72"/>
      <c r="D93" s="72"/>
      <c r="E93" s="73"/>
      <c r="F93" s="72"/>
      <c r="G93" s="93"/>
      <c r="H93" s="84"/>
      <c r="I93" s="93"/>
      <c r="J93" s="84"/>
      <c r="K93" s="81"/>
    </row>
    <row r="94" spans="1:11" ht="16.5" customHeight="1">
      <c r="A94" s="74" t="s">
        <v>165</v>
      </c>
      <c r="B94" s="72"/>
      <c r="C94" s="72"/>
      <c r="D94" s="72"/>
      <c r="E94" s="73"/>
      <c r="F94" s="72"/>
      <c r="G94" s="93">
        <f>G92+G76+G45</f>
        <v>-190916637.03999999</v>
      </c>
      <c r="H94" s="84"/>
      <c r="I94" s="93">
        <f>I92+I76+I45</f>
        <v>-191139613</v>
      </c>
      <c r="J94" s="84"/>
      <c r="K94" s="81">
        <v>161806068</v>
      </c>
    </row>
    <row r="95" spans="1:11" ht="16.5" customHeight="1">
      <c r="A95" s="74" t="s">
        <v>64</v>
      </c>
      <c r="B95" s="72"/>
      <c r="C95" s="72"/>
      <c r="D95" s="72"/>
      <c r="E95" s="73"/>
      <c r="F95" s="72"/>
      <c r="G95" s="93"/>
      <c r="H95" s="84"/>
      <c r="I95" s="93"/>
      <c r="J95" s="84"/>
      <c r="K95" s="81"/>
    </row>
    <row r="96" spans="1:11" ht="16.5" customHeight="1">
      <c r="A96" s="95" t="s">
        <v>5</v>
      </c>
      <c r="B96" s="72"/>
      <c r="C96" s="72"/>
      <c r="D96" s="72"/>
      <c r="E96" s="73"/>
      <c r="F96" s="72"/>
      <c r="G96" s="86">
        <f>K98</f>
        <v>214672252</v>
      </c>
      <c r="H96" s="84"/>
      <c r="I96" s="86">
        <f>K98</f>
        <v>214672252</v>
      </c>
      <c r="J96" s="84"/>
      <c r="K96" s="87">
        <v>52866184</v>
      </c>
    </row>
    <row r="97" spans="1:12" ht="6" customHeight="1">
      <c r="A97" s="74"/>
      <c r="B97" s="74"/>
      <c r="C97" s="72"/>
      <c r="D97" s="72"/>
      <c r="E97" s="72"/>
      <c r="F97" s="72"/>
      <c r="G97" s="89"/>
      <c r="H97" s="84"/>
      <c r="I97" s="89"/>
      <c r="J97" s="84"/>
      <c r="K97" s="90"/>
    </row>
    <row r="98" spans="1:12" ht="16.5" customHeight="1" thickBot="1">
      <c r="A98" s="74" t="s">
        <v>65</v>
      </c>
      <c r="B98" s="74"/>
      <c r="C98" s="72"/>
      <c r="D98" s="72"/>
      <c r="E98" s="72"/>
      <c r="F98" s="72"/>
      <c r="G98" s="109">
        <f>SUM(G94:G97)</f>
        <v>23755614.960000008</v>
      </c>
      <c r="H98" s="84"/>
      <c r="I98" s="109">
        <f>SUM(I94:I97)</f>
        <v>23532639</v>
      </c>
      <c r="J98" s="84"/>
      <c r="K98" s="132">
        <f>SUM(K94:K97)</f>
        <v>214672252</v>
      </c>
    </row>
    <row r="99" spans="1:12" ht="16.5" customHeight="1" thickTop="1">
      <c r="A99" s="72"/>
      <c r="B99" s="72"/>
      <c r="C99" s="72"/>
      <c r="D99" s="72"/>
      <c r="E99" s="72"/>
      <c r="F99" s="72"/>
      <c r="G99" s="159"/>
      <c r="H99" s="159"/>
      <c r="I99" s="159"/>
      <c r="J99" s="159"/>
      <c r="K99" s="159"/>
      <c r="L99" s="160"/>
    </row>
    <row r="100" spans="1:12" ht="16.5" customHeight="1">
      <c r="A100" s="74" t="s">
        <v>66</v>
      </c>
      <c r="B100" s="72"/>
      <c r="C100" s="72"/>
      <c r="D100" s="72"/>
      <c r="E100" s="72"/>
      <c r="F100" s="72"/>
      <c r="G100" s="159"/>
      <c r="H100" s="159"/>
      <c r="I100" s="159"/>
      <c r="J100" s="159"/>
      <c r="K100" s="159"/>
      <c r="L100" s="160"/>
    </row>
    <row r="101" spans="1:12" ht="16.5" customHeight="1">
      <c r="A101" s="74"/>
      <c r="B101" s="72"/>
      <c r="C101" s="72"/>
      <c r="D101" s="72"/>
      <c r="E101" s="72"/>
      <c r="F101" s="72"/>
      <c r="G101" s="159"/>
      <c r="H101" s="159"/>
      <c r="I101" s="159"/>
      <c r="J101" s="159"/>
      <c r="K101" s="159"/>
      <c r="L101" s="160"/>
    </row>
    <row r="102" spans="1:12" ht="16.5" customHeight="1">
      <c r="A102" s="110" t="s">
        <v>129</v>
      </c>
      <c r="B102" s="111"/>
      <c r="C102" s="111"/>
      <c r="D102" s="111"/>
      <c r="E102" s="111"/>
      <c r="F102" s="111"/>
      <c r="G102" s="161"/>
      <c r="H102" s="161"/>
      <c r="I102" s="161"/>
      <c r="J102" s="161"/>
      <c r="K102" s="161"/>
      <c r="L102" s="160"/>
    </row>
    <row r="103" spans="1:12" ht="16.5" customHeight="1">
      <c r="A103" s="72"/>
      <c r="B103" s="72"/>
      <c r="C103" s="72"/>
      <c r="D103" s="72"/>
      <c r="E103" s="72"/>
      <c r="F103" s="72"/>
      <c r="G103" s="159"/>
      <c r="H103" s="159"/>
      <c r="I103" s="159"/>
      <c r="J103" s="159"/>
      <c r="K103" s="159"/>
      <c r="L103" s="160"/>
    </row>
    <row r="104" spans="1:12" ht="16.5" customHeight="1">
      <c r="A104" s="72" t="s">
        <v>169</v>
      </c>
      <c r="B104" s="72"/>
      <c r="C104" s="72"/>
      <c r="D104" s="72"/>
      <c r="E104" s="72"/>
      <c r="F104" s="72"/>
      <c r="G104" s="91">
        <v>50973</v>
      </c>
      <c r="H104" s="84"/>
      <c r="I104" s="91">
        <v>50973</v>
      </c>
      <c r="J104" s="84"/>
      <c r="K104" s="155">
        <v>0</v>
      </c>
    </row>
    <row r="105" spans="1:12" ht="16.5" customHeight="1">
      <c r="A105" s="72" t="s">
        <v>97</v>
      </c>
      <c r="B105" s="72"/>
      <c r="C105" s="72"/>
      <c r="D105" s="72"/>
      <c r="E105" s="73">
        <v>31</v>
      </c>
      <c r="F105" s="72"/>
      <c r="G105" s="93">
        <v>12859987</v>
      </c>
      <c r="H105" s="84"/>
      <c r="I105" s="93">
        <v>12859987</v>
      </c>
      <c r="J105" s="84"/>
      <c r="K105" s="81">
        <v>9203676</v>
      </c>
    </row>
    <row r="106" spans="1:12" ht="16.5" customHeight="1">
      <c r="A106" s="72"/>
      <c r="B106" s="72"/>
      <c r="C106" s="72"/>
      <c r="D106" s="72"/>
      <c r="E106" s="73"/>
      <c r="F106" s="72"/>
      <c r="G106" s="162"/>
      <c r="H106" s="159"/>
      <c r="I106" s="162"/>
      <c r="J106" s="159"/>
      <c r="K106" s="155"/>
    </row>
    <row r="107" spans="1:12" ht="10.5" customHeight="1">
      <c r="A107" s="72"/>
      <c r="B107" s="72"/>
      <c r="C107" s="72"/>
      <c r="D107" s="72"/>
      <c r="E107" s="72"/>
      <c r="F107" s="72"/>
      <c r="G107" s="84"/>
      <c r="H107" s="84"/>
      <c r="I107" s="84"/>
      <c r="J107" s="84"/>
      <c r="K107" s="84"/>
    </row>
    <row r="108" spans="1:12" ht="21.9" customHeight="1">
      <c r="A108" s="103" t="str">
        <f>+A55</f>
        <v>The accompanying notes are an integral part of these financial statements</v>
      </c>
      <c r="B108" s="103"/>
      <c r="C108" s="103"/>
      <c r="D108" s="103"/>
      <c r="E108" s="103"/>
      <c r="F108" s="103"/>
      <c r="G108" s="87"/>
      <c r="H108" s="103"/>
      <c r="I108" s="103"/>
      <c r="J108" s="103"/>
      <c r="K108" s="87"/>
    </row>
    <row r="109" spans="1:12" ht="16.5" customHeight="1">
      <c r="A109" s="72"/>
      <c r="B109" s="72"/>
      <c r="C109" s="72"/>
      <c r="D109" s="72"/>
      <c r="E109" s="72"/>
      <c r="F109" s="72"/>
      <c r="G109" s="81"/>
      <c r="H109" s="72"/>
      <c r="I109" s="72"/>
      <c r="J109" s="72"/>
      <c r="K109" s="81"/>
    </row>
  </sheetData>
  <mergeCells count="4">
    <mergeCell ref="I6:K6"/>
    <mergeCell ref="I7:K7"/>
    <mergeCell ref="I61:K61"/>
    <mergeCell ref="I62:K62"/>
  </mergeCells>
  <pageMargins left="0.8" right="0.5" top="0.5" bottom="0.6" header="0.49" footer="0.4"/>
  <pageSetup paperSize="9" scale="90" firstPageNumber="10" orientation="portrait" useFirstPageNumber="1" horizontalDpi="1200" verticalDpi="1200" r:id="rId1"/>
  <headerFooter>
    <oddFooter>&amp;R&amp;"Arial,Regular"&amp;9&amp;P</oddFoot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ENG5-6</vt:lpstr>
      <vt:lpstr>ENG 7</vt:lpstr>
      <vt:lpstr>ENG 8</vt:lpstr>
      <vt:lpstr>ENG 9</vt:lpstr>
      <vt:lpstr>CF 10-11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Baralee Kaewkomut (TH)</cp:lastModifiedBy>
  <cp:lastPrinted>2024-02-21T09:56:52Z</cp:lastPrinted>
  <dcterms:created xsi:type="dcterms:W3CDTF">2013-03-27T10:17:16Z</dcterms:created>
  <dcterms:modified xsi:type="dcterms:W3CDTF">2024-02-27T10:08:01Z</dcterms:modified>
</cp:coreProperties>
</file>