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ABAS-Listed\Twenty-four con &amp; supply\Twenty-four con &amp; supply_Dec2023\"/>
    </mc:Choice>
  </mc:AlternateContent>
  <xr:revisionPtr revIDLastSave="0" documentId="13_ncr:1_{2192D824-A119-4DDA-AC10-B26EA9D94CB9}" xr6:coauthVersionLast="47" xr6:coauthVersionMax="47" xr10:uidLastSave="{00000000-0000-0000-0000-000000000000}"/>
  <bookViews>
    <workbookView xWindow="-108" yWindow="-108" windowWidth="23256" windowHeight="12456" activeTab="2" xr2:uid="{208A080B-12DC-4FEB-BA6E-B40C3CCA6479}"/>
  </bookViews>
  <sheets>
    <sheet name="Thai 6-8" sheetId="1" r:id="rId1"/>
    <sheet name="Thai9" sheetId="2" r:id="rId2"/>
    <sheet name="Thai10" sheetId="3" r:id="rId3"/>
    <sheet name="Thai11" sheetId="4" r:id="rId4"/>
    <sheet name="Thai12-13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6" i="5" l="1"/>
  <c r="I86" i="5"/>
  <c r="G86" i="5"/>
  <c r="K82" i="5"/>
  <c r="I82" i="5"/>
  <c r="G82" i="5"/>
  <c r="K66" i="5"/>
  <c r="I66" i="5"/>
  <c r="G66" i="5"/>
  <c r="A51" i="5"/>
  <c r="A49" i="5"/>
  <c r="K26" i="5"/>
  <c r="K40" i="5" s="1"/>
  <c r="K44" i="5" s="1"/>
  <c r="K84" i="5" s="1"/>
  <c r="K88" i="5" s="1"/>
  <c r="K21" i="4"/>
  <c r="I21" i="4"/>
  <c r="I25" i="4" s="1"/>
  <c r="G21" i="4"/>
  <c r="G25" i="4" s="1"/>
  <c r="M19" i="4"/>
  <c r="M21" i="4" s="1"/>
  <c r="M25" i="4" s="1"/>
  <c r="K19" i="4"/>
  <c r="I19" i="4"/>
  <c r="G19" i="4"/>
  <c r="E19" i="4"/>
  <c r="E21" i="4" s="1"/>
  <c r="O17" i="4"/>
  <c r="O16" i="4"/>
  <c r="O15" i="4"/>
  <c r="O19" i="4" s="1"/>
  <c r="O14" i="4"/>
  <c r="O13" i="4"/>
  <c r="O11" i="4"/>
  <c r="M16" i="3"/>
  <c r="I16" i="3"/>
  <c r="G16" i="3"/>
  <c r="E16" i="3"/>
  <c r="Q12" i="3"/>
  <c r="O12" i="3"/>
  <c r="A58" i="2"/>
  <c r="J46" i="2"/>
  <c r="H46" i="2"/>
  <c r="F46" i="2"/>
  <c r="J28" i="2"/>
  <c r="H28" i="2"/>
  <c r="F28" i="2"/>
  <c r="J17" i="2"/>
  <c r="H17" i="2"/>
  <c r="F17" i="2"/>
  <c r="J12" i="2"/>
  <c r="J19" i="2" s="1"/>
  <c r="J23" i="2" s="1"/>
  <c r="J31" i="2" s="1"/>
  <c r="J34" i="2" s="1"/>
  <c r="J37" i="2" s="1"/>
  <c r="J48" i="2" s="1"/>
  <c r="H12" i="2"/>
  <c r="H19" i="2" s="1"/>
  <c r="H23" i="2" s="1"/>
  <c r="H31" i="2" s="1"/>
  <c r="H34" i="2" s="1"/>
  <c r="F12" i="2"/>
  <c r="F19" i="2" s="1"/>
  <c r="F23" i="2" s="1"/>
  <c r="F31" i="2" s="1"/>
  <c r="F34" i="2" s="1"/>
  <c r="A1" i="2"/>
  <c r="A130" i="1"/>
  <c r="K114" i="1"/>
  <c r="A88" i="1"/>
  <c r="K78" i="1"/>
  <c r="K116" i="1" s="1"/>
  <c r="G78" i="1"/>
  <c r="K76" i="1"/>
  <c r="I76" i="1"/>
  <c r="G76" i="1"/>
  <c r="K67" i="1"/>
  <c r="I67" i="1"/>
  <c r="I78" i="1" s="1"/>
  <c r="G67" i="1"/>
  <c r="A45" i="1"/>
  <c r="K33" i="1"/>
  <c r="K31" i="1"/>
  <c r="I31" i="1"/>
  <c r="G31" i="1"/>
  <c r="K19" i="1"/>
  <c r="I19" i="1"/>
  <c r="I33" i="1" s="1"/>
  <c r="G19" i="1"/>
  <c r="G33" i="1" s="1"/>
  <c r="E25" i="4" l="1"/>
  <c r="O21" i="4"/>
  <c r="G10" i="5"/>
  <c r="G26" i="5" s="1"/>
  <c r="G40" i="5" s="1"/>
  <c r="G44" i="5" s="1"/>
  <c r="G84" i="5" s="1"/>
  <c r="G88" i="5" s="1"/>
  <c r="F37" i="2"/>
  <c r="F48" i="2" s="1"/>
  <c r="I10" i="5"/>
  <c r="I26" i="5" s="1"/>
  <c r="I40" i="5" s="1"/>
  <c r="I44" i="5" s="1"/>
  <c r="I84" i="5" s="1"/>
  <c r="I88" i="5" s="1"/>
  <c r="H37" i="2"/>
  <c r="H48" i="2" s="1"/>
  <c r="K23" i="4" l="1"/>
  <c r="H52" i="2"/>
  <c r="F52" i="2"/>
  <c r="K14" i="3"/>
  <c r="K16" i="3" l="1"/>
  <c r="G111" i="1" s="1"/>
  <c r="G114" i="1" s="1"/>
  <c r="G116" i="1" s="1"/>
  <c r="O14" i="3"/>
  <c r="O23" i="4"/>
  <c r="O25" i="4" s="1"/>
  <c r="K25" i="4"/>
  <c r="I111" i="1" s="1"/>
  <c r="I114" i="1" s="1"/>
  <c r="I116" i="1" s="1"/>
  <c r="Q14" i="3" l="1"/>
  <c r="O16" i="3"/>
  <c r="Q16" i="3" s="1"/>
</calcChain>
</file>

<file path=xl/sharedStrings.xml><?xml version="1.0" encoding="utf-8"?>
<sst xmlns="http://schemas.openxmlformats.org/spreadsheetml/2006/main" count="287" uniqueCount="179">
  <si>
    <t>บริษัท ทเวนตี้ โฟร์ คอน แอนด์ ซัพพลาย จำกัด (มหาชน)</t>
  </si>
  <si>
    <t>งบแสดงฐานะทางการเงิน</t>
  </si>
  <si>
    <t>ณ วันที่ 31 ธันวาคม พ.ศ. 2566</t>
  </si>
  <si>
    <t>งบการเงินรวม</t>
  </si>
  <si>
    <t>งบการเงินเฉพาะกิจการ</t>
  </si>
  <si>
    <t>พ.ศ. 2566</t>
  </si>
  <si>
    <t>พ.ศ. 2565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</si>
  <si>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</si>
  <si>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</si>
  <si>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</si>
  <si>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</si>
  <si>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</si>
  <si>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10, 12</t>
  </si>
  <si>
    <t>ลูกหนี้การค้าและลูกหนี้อื่น - สุทธิ</t>
  </si>
  <si>
    <t>สินทรัพย์ที่เกิดจากสัญญา</t>
  </si>
  <si>
    <t xml:space="preserve">สินค้าคงเหลือ 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</si>
  <si>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</si>
  <si>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</si>
  <si>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</si>
  <si>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เงินฝากสถาบันการเงินที่มีภาระค้ำประกัน</t>
  </si>
  <si>
    <t>12, 15</t>
  </si>
  <si>
    <t>เงินลงทุนในบริษัทย่อย</t>
  </si>
  <si>
    <t>ส่วนปรับปรุงอาคารเช่าและอุปกรณ์ - สุทธิ</t>
  </si>
  <si>
    <t>สินทรัพย์ไม่มีตัวตน - สุทธิ</t>
  </si>
  <si>
    <t>สินทรัพย์สิทธิการใช้ - สุทธิ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</si>
  <si>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</si>
  <si>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</si>
  <si>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</si>
  <si>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</si>
  <si>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กรรมการ _____________________________  </t>
  </si>
  <si>
    <t>หมายเหตุประกอบงบการเงินเป็นส่วนหนึ่งของงบการเงินนี้</t>
  </si>
  <si>
    <r>
      <t>งบแสดงฐานะทางการเงิน</t>
    </r>
    <r>
      <rPr>
        <sz val="13"/>
        <rFont val="Browallia New"/>
        <family val="2"/>
      </rPr>
      <t xml:space="preserve"> (ต่อ)</t>
    </r>
  </si>
  <si>
    <t>หนี้สินและส่วนของเจ้าของ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</si>
  <si>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</si>
  <si>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</si>
  <si>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เงินกู้ยืมระยะยาวจากสถาบันการเงิน</t>
  </si>
  <si>
    <t>ที่ถึงกำหนดชำระภายในหนึ่งปี</t>
  </si>
  <si>
    <t>เจ้าหนี้การค้าและเจ้าหนี้อื่น</t>
  </si>
  <si>
    <t>หนี้สินที่เกิดจากสัญญา</t>
  </si>
  <si>
    <t>หนี้สินตามสัญญาเช่าที่ถึงกำหนดชำระภายในหนึ่งปี</t>
  </si>
  <si>
    <t>เงินกู้ยืมจากกิจการที่เกี่ยวข้องกัน</t>
  </si>
  <si>
    <t>หนี้สินอนุพันธ์ทางการเงิน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</si>
  <si>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</si>
  <si>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</si>
  <si>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</si>
  <si>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หนี้สินตามสัญญาเช่า</t>
  </si>
  <si>
    <t>ภาระผูกพันผลประโยชน์พนักงาน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</si>
  <si>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</si>
  <si>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</si>
  <si>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</si>
  <si>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</si>
  <si>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ส่วนของเจ้าของ</t>
  </si>
  <si>
    <t>ทุนเรือนหุ้น</t>
  </si>
  <si>
    <t xml:space="preserve">ทุนจดทะเบียน </t>
  </si>
  <si>
    <t xml:space="preserve">   หุ้นสามัญ จำนวน 430,000,000 หุ้น</t>
  </si>
  <si>
    <t xml:space="preserve">   มูลค่าที่ตราไว้หุ้นละ 0.50 บาท</t>
  </si>
  <si>
    <t>ทุนที่ออกและชำระแล้ว</t>
  </si>
  <si>
    <t xml:space="preserve">   มูลค่าที่ได้ชำระแล้วหุ้นละ 0.50 บาท</t>
  </si>
  <si>
    <t>ส่วนเกินมูลค่าหุ้นสามัญ</t>
  </si>
  <si>
    <t>(ขาดทุน) กำไรสะสม</t>
  </si>
  <si>
    <t>จัดสรรแล้ว - ทุนสำรองตามกฎหมาย</t>
  </si>
  <si>
    <t>ยังไม่ได้จัดสรร</t>
  </si>
  <si>
    <t>การจ่ายโดยใช้หุ้นเป็นเกณฑ์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</si>
  <si>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</si>
  <si>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</si>
  <si>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</si>
  <si>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>สำหรับปีสิ้นสุดวันที่ 31 ธันวาคม พ.ศ. 2566</t>
  </si>
  <si>
    <t>รายได้จากการก่อสร้างและการบริการ</t>
  </si>
  <si>
    <t>รายได้จากการขายสินค้า</t>
  </si>
  <si>
    <t>รวมรายได้</t>
  </si>
  <si>
    <t>ต้นทุนการก่อสร้างและการบริการ</t>
  </si>
  <si>
    <t>ต้นทุนการขายสินค้า</t>
  </si>
  <si>
    <t>รวมต้นทุน</t>
  </si>
  <si>
    <t>กำไรขั้นต้น</t>
  </si>
  <si>
    <t>รายได้อื่น</t>
  </si>
  <si>
    <t>กำไรก่อนค่าใช้จ่าย</t>
  </si>
  <si>
    <t>ค่าใช้จ่ายในการขาย</t>
  </si>
  <si>
    <t>ค่าใช้จ่ายในการบริหาร</t>
  </si>
  <si>
    <t>รวมค่าใช้จ่าย</t>
  </si>
  <si>
    <t>(ขาดทุน) กำไรก่อนต้นทุนทางการเงิน</t>
  </si>
  <si>
    <t>และค่าใช้จ่ายภาษีเงินได้</t>
  </si>
  <si>
    <t>ต้นทุนทางการเงิน</t>
  </si>
  <si>
    <t>(ขาดทุน) กำไรก่อนค่าใช้จ่ายภาษีเงินได้</t>
  </si>
  <si>
    <t>รายได้ (ค่าใช้จ่าย) ภาษีเงินได้</t>
  </si>
  <si>
    <t>(ขาดทุน) กำไรสำหรับปี</t>
  </si>
  <si>
    <t>(ขาดทุน) กำไรขาดทุนเบ็ดเสร็จอื่น:</t>
  </si>
  <si>
    <t>รายการที่จะไม่จัดประเภทรายการใหม่</t>
  </si>
  <si>
    <t xml:space="preserve">   ไปยังกำไรหรือขาดทุนในภายหลัง</t>
  </si>
  <si>
    <t>การวัดมูลค่าใหม่ของภาระผูกพันผลประโยชน์หลังออกจากงาน</t>
  </si>
  <si>
    <t>ภาษีเงินได้ที่เกี่ยวกับรายการจะไม่จัดประเภทรายการใหม่</t>
  </si>
  <si>
    <t>(ขาดทุน) กำไรเบ็ดเสร็จอื่นสำหรับปี - สุทธิจากภาษี</t>
  </si>
  <si>
    <t>(ขาดทุน) กำไรเบ็ดเสร็จรวมสำหรับปี</t>
  </si>
  <si>
    <t>(ขาดทุน) กำไรต่อหุ้น</t>
  </si>
  <si>
    <t>(ขาดทุน) กำไรต่อหุ้นขั้นพื้นฐาน (บาท)</t>
  </si>
  <si>
    <t>งบแสดงการเปลี่ยนแปลงส่วนของเจ้าของ</t>
  </si>
  <si>
    <t>ส่วนของผู้เป็นเจ้าของของบริษัทใหญ่</t>
  </si>
  <si>
    <t>รวมส่วนของ</t>
  </si>
  <si>
    <t>ทุนที่ออก</t>
  </si>
  <si>
    <t>ส่วนเกิน</t>
  </si>
  <si>
    <t>จัดสรรแล้ว -</t>
  </si>
  <si>
    <t>การจ่ายโดยใช้</t>
  </si>
  <si>
    <t>ผู้เป็นเจ้าของ</t>
  </si>
  <si>
    <t>และชำระแล้ว</t>
  </si>
  <si>
    <t>มูลค่าหุ้นสามัญ</t>
  </si>
  <si>
    <t>ทุนสำรองตามกฎหมาย</t>
  </si>
  <si>
    <t>หุ้นเป็นเกณฑ์</t>
  </si>
  <si>
    <t>ของบริษัทใหญ่</t>
  </si>
  <si>
    <t>รวม</t>
  </si>
  <si>
    <t>ยอดคงเหลือ ณ วันที่ 1 มกราคม พ.ศ. 2566</t>
  </si>
  <si>
    <t>การเปลี่ยนแปลงในส่วนของเจ้าของสำหรับปี</t>
  </si>
  <si>
    <t>ขาดทุนเบ็ดเสร็จรวมสำหรับปี</t>
  </si>
  <si>
    <t>ยอดคงเหลือปลายปี ณ วันที่ 31 ธันวาคม พ.ศ. 2566</t>
  </si>
  <si>
    <t>ยอดคงเหลือต้นปี ณ วันที่ 1 มกราคม พ.ศ. 2565</t>
  </si>
  <si>
    <t xml:space="preserve">การเปลี่ยนแปลงในส่วนของเจ้าของสำหรับปี </t>
  </si>
  <si>
    <t>การเพิ่มหุ้นสามัญ</t>
  </si>
  <si>
    <t>การเรียกชำระหุ้นสามัญ</t>
  </si>
  <si>
    <t>การจ่ายเงินปันผล</t>
  </si>
  <si>
    <t>กำไรเบ็ดเสร็จรวมสำหรับปี</t>
  </si>
  <si>
    <t>ยอดคงเหลือปลายปี ณ วันที่ 31 ธันวาคม พ.ศ. 2565</t>
  </si>
  <si>
    <t>ยอดคงเหลือต้นปี ณ วันที่ 1 มกราคม พ.ศ. 2566</t>
  </si>
  <si>
    <t xml:space="preserve">งบกระแสเงินสด </t>
  </si>
  <si>
    <t>กระแสเงินสดจากกิจกรรมดำเนินงาน</t>
  </si>
  <si>
    <t>(ขาดทุน) กำไรก่อนภาษีเงินได้</t>
  </si>
  <si>
    <t>รายการปรับปรุง</t>
  </si>
  <si>
    <t>ค่าเสื่อมราคาและค่าตัดจำหน่าย</t>
  </si>
  <si>
    <t>กำไรจากการตัดจำหน่ายสินทรัพย์สิทธิการใช้</t>
  </si>
  <si>
    <t>ขาดทุนจากมูลค่ายุติธรรมของอนุพันธ์ทางการเงิน</t>
  </si>
  <si>
    <t>ค่าใช้จ่ายผลประโยชน์พนักงาน</t>
  </si>
  <si>
    <t>รายได้ดอกเบี้ย</t>
  </si>
  <si>
    <t>ดอกเบี้ยจ่าย</t>
  </si>
  <si>
    <t>กระแสเงินสดก่อนการเปลี่ยนแปลงในสินทรัพย์</t>
  </si>
  <si>
    <t>และหนี้สินดำเนินงาน</t>
  </si>
  <si>
    <t>การเปลี่ยนแปลงของสินทรัพย์และหนี้สินดำเนินงาน</t>
  </si>
  <si>
    <t>ลูกหนี้การค้าและลูกหนี้อื่น</t>
  </si>
  <si>
    <t>สินค้าคงเหลือ</t>
  </si>
  <si>
    <t>กระแสเงินสดใช้ไปในการดำเนินงาน</t>
  </si>
  <si>
    <t>ก่อนดอกเบี้ยจ่ายและภาษีเงินได้</t>
  </si>
  <si>
    <t>การจ่ายดอกเบี้ย</t>
  </si>
  <si>
    <t>การจ่ายภาษีเงินได้</t>
  </si>
  <si>
    <t>เงินสดสุทธิใช้ไปในกิจกรรมดำเนินงาน</t>
  </si>
  <si>
    <r>
      <t xml:space="preserve">งบกระแสเงินสด </t>
    </r>
    <r>
      <rPr>
        <sz val="13"/>
        <rFont val="Browallia New"/>
        <family val="2"/>
      </rPr>
      <t>(ต่อ)</t>
    </r>
  </si>
  <si>
    <t>กระแสเงินสดจากกิจกรรมลงทุน</t>
  </si>
  <si>
    <t>เงินฝากสถาบันการเงินที่มีข้อจำกัดในการเบิกใช้เพิ่มขึ้น</t>
  </si>
  <si>
    <t>เงินสดจ่ายเงินลงทุนในบริษัทย่อย</t>
  </si>
  <si>
    <t>เงินสดจ่ายเพื่อซื้อส่วนปรับปรุงอาคารเช่าและอุปกรณ์</t>
  </si>
  <si>
    <t>เงินสดจ่ายเพื่อซื้อสินทรัพย์ไม่มีตัวตน</t>
  </si>
  <si>
    <t>เงินสดจ่ายสินทรัพย์สิทธิการใช้</t>
  </si>
  <si>
    <t>เงินสดรับจากการตัดจำหน่ายสินทรัพย์สิทธิการใช้</t>
  </si>
  <si>
    <t>เงินสดรับจากรายได้ดอกเบี้ย</t>
  </si>
  <si>
    <t>เงินสดสุทธิใช้ไปในกิจกรรมลงทุน</t>
  </si>
  <si>
    <t>กระแสเงินสดจากกิจกรรมจัดหาเงิน</t>
  </si>
  <si>
    <t>เงินสดรับจากเงินเบิกเกินบัญชี</t>
  </si>
  <si>
    <t>เงินสดจ่ายคืนเงินเบิกเกินบัญชี</t>
  </si>
  <si>
    <t>เงินสดรับจากเงินกู้ยืมระยะสั้นจากสถาบันการเงิน</t>
  </si>
  <si>
    <t>เงินสดจ่ายคืนเงินกู้ยืมระยะสั้นจากสถาบันการเงิน</t>
  </si>
  <si>
    <t>เงินสดรับเงินกู้ยืมระยะยาวจากสถาบันการเงิน</t>
  </si>
  <si>
    <t>เงินสดจ่ายคืนเงินกู้ยืมระยะยาวจากสถาบันการเงิน</t>
  </si>
  <si>
    <t>เงินสดรับจากเงินกู้ยืมระยะสั้นจากกิจการที่เกี่ยวข้องกัน</t>
  </si>
  <si>
    <t>32 ค)</t>
  </si>
  <si>
    <t>เงินสดจ่ายคืนเงินกู้ยืมระยะสั้นจากกิจการที่เกี่ยวข้องกัน</t>
  </si>
  <si>
    <t>เงินสดจ่ายคืนเงินต้นตามสัญญาเช่า</t>
  </si>
  <si>
    <t>เงินสดรับจากการเพิ่มทุนหุ้นสามัญ</t>
  </si>
  <si>
    <t>เงินสดจ่ายในการออกหุ้น</t>
  </si>
  <si>
    <t>เงินปันผลจ่ายให้แก่ผู้ถือหุ้นของบริษัท</t>
  </si>
  <si>
    <t>เงินสดสุทธิ (ใช้ไป) ได้มาจากกิจกรรมจัดหาเงิน</t>
  </si>
  <si>
    <t>เงินสดและรายการเทียบเท่าเงินสด (ลดลง) เพิ่มขึ้นสุทธิ</t>
  </si>
  <si>
    <t>ยอดคงเหลือต้นงวด</t>
  </si>
  <si>
    <t>ยอดคงเหลือปลายงวด</t>
  </si>
  <si>
    <t>รายการที่ไม่ใช่เงินสดที่มีสาระสำคัญสำหรับปีสิ้นสุดวันที่ 31 ธันวาคม พ.ศ. 2566 และ พ.ศ. 2565 มีดังนี้</t>
  </si>
  <si>
    <t>การได้มาซึ่งสินทรัพย์ภายใต้สัญญาเช่า</t>
  </si>
  <si>
    <t>เจ้าหนี้ค่าซื้อสินทรัพย์</t>
  </si>
  <si>
    <t>กลับรายการค่าเผื่อผลขาดทุนด้านเครดิต</t>
  </si>
  <si>
    <t>ขาดทุนจากการตัดจำหน่ายสินทรัพย์</t>
  </si>
  <si>
    <t>กำไรจากอัตราแลกเปลี่ยนที่ยังไม่เกิดขึ้นจริง</t>
  </si>
  <si>
    <t>กำไรจากการขายสินทรัพย์</t>
  </si>
  <si>
    <t>เงินสดรับจากการขายสินทรัพย์</t>
  </si>
  <si>
    <t>12, 21</t>
  </si>
  <si>
    <t>กำไรจากการยกเลิกสัญญาเช่า</t>
  </si>
  <si>
    <t>กำไรจากการกลับรายการการประมาณการทางบัญชี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</si>
</sst>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-&quot;??_);_(@_)"/>
    <numFmt numFmtId="165" formatCode="#,##0;\(#,##0\);&quot;-&quot;;@"/>
    <numFmt numFmtId="166" formatCode="#,##0;\(#,##0\)"/>
    <numFmt numFmtId="167" formatCode="_-* #,##0_-;\-* #,##0_-;_-* &quot;-&quot;??_-;_-@_-"/>
    <numFmt numFmtId="168" formatCode="#,##0.00;\(#,##0.00\);&quot;-&quot;;@"/>
    <numFmt numFmtId="169" formatCode="_-* #,##0.00\ _€_-;\-* #,##0.00\ _€_-;_-* &quot;-&quot;??\ _€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b/>
      <sz val="13"/>
      <name val="Browallia New"/>
      <family val="2"/>
    </font>
    <font>
      <sz val="13"/>
      <name val="Browallia New"/>
      <family val="2"/>
    </font>
    <font>
      <sz val="13"/>
      <color theme="1"/>
      <name val="Browallia New"/>
      <family val="2"/>
    </font>
    <font>
      <sz val="10"/>
      <name val="ApFont"/>
      <charset val="222"/>
    </font>
    <font>
      <i/>
      <sz val="13"/>
      <name val="Browallia New"/>
      <family val="2"/>
    </font>
    <font>
      <sz val="10"/>
      <name val="ApFont"/>
    </font>
    <font>
      <sz val="14"/>
      <name val="Angsana New"/>
      <family val="1"/>
    </font>
    <font>
      <sz val="10"/>
      <name val="Arial"/>
      <family val="2"/>
    </font>
    <font>
      <sz val="13"/>
      <color indexed="8"/>
      <name val="Browallia New"/>
      <family val="2"/>
    </font>
    <font>
      <b/>
      <sz val="13"/>
      <color theme="1"/>
      <name val="Browallia New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6" fillId="0" borderId="0"/>
    <xf numFmtId="0" fontId="8" fillId="0" borderId="0"/>
    <xf numFmtId="0" fontId="9" fillId="0" borderId="0"/>
    <xf numFmtId="0" fontId="10" fillId="0" borderId="0"/>
    <xf numFmtId="169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139">
    <xf numFmtId="0" fontId="0" fillId="0" borderId="0" xfId="0"/>
    <xf numFmtId="0" fontId="3" fillId="0" borderId="0" xfId="3" applyFont="1" applyAlignment="1">
      <alignment vertical="center"/>
    </xf>
    <xf numFmtId="37" fontId="3" fillId="0" borderId="0" xfId="3" applyNumberFormat="1" applyFont="1" applyAlignment="1">
      <alignment vertical="center"/>
    </xf>
    <xf numFmtId="0" fontId="3" fillId="0" borderId="0" xfId="3" applyFont="1" applyAlignment="1">
      <alignment horizontal="center" vertical="center"/>
    </xf>
    <xf numFmtId="165" fontId="3" fillId="0" borderId="0" xfId="4" applyNumberFormat="1" applyFont="1" applyFill="1" applyAlignment="1">
      <alignment horizontal="right" vertical="center"/>
    </xf>
    <xf numFmtId="0" fontId="3" fillId="0" borderId="1" xfId="3" applyFont="1" applyBorder="1" applyAlignment="1">
      <alignment vertical="center"/>
    </xf>
    <xf numFmtId="37" fontId="3" fillId="0" borderId="1" xfId="3" applyNumberFormat="1" applyFont="1" applyBorder="1" applyAlignment="1">
      <alignment vertical="center"/>
    </xf>
    <xf numFmtId="0" fontId="3" fillId="0" borderId="1" xfId="3" applyFont="1" applyBorder="1" applyAlignment="1">
      <alignment horizontal="center" vertical="center"/>
    </xf>
    <xf numFmtId="165" fontId="3" fillId="0" borderId="1" xfId="4" applyNumberFormat="1" applyFont="1" applyFill="1" applyBorder="1" applyAlignment="1">
      <alignment horizontal="right" vertical="center"/>
    </xf>
    <xf numFmtId="0" fontId="4" fillId="0" borderId="0" xfId="3" quotePrefix="1" applyFont="1" applyAlignment="1">
      <alignment vertical="center"/>
    </xf>
    <xf numFmtId="0" fontId="4" fillId="0" borderId="0" xfId="3" applyFont="1" applyAlignment="1">
      <alignment vertical="center"/>
    </xf>
    <xf numFmtId="37" fontId="4" fillId="0" borderId="0" xfId="3" applyNumberFormat="1" applyFont="1" applyAlignment="1">
      <alignment vertical="center"/>
    </xf>
    <xf numFmtId="0" fontId="4" fillId="0" borderId="0" xfId="3" applyFont="1" applyAlignment="1">
      <alignment horizontal="center" vertical="center"/>
    </xf>
    <xf numFmtId="165" fontId="4" fillId="0" borderId="0" xfId="4" applyNumberFormat="1" applyFont="1" applyFill="1" applyAlignment="1">
      <alignment horizontal="right" vertical="center"/>
    </xf>
    <xf numFmtId="165" fontId="3" fillId="0" borderId="1" xfId="0" quotePrefix="1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0" xfId="3" quotePrefix="1" applyFont="1" applyAlignment="1">
      <alignment vertical="center"/>
    </xf>
    <xf numFmtId="165" fontId="3" fillId="2" borderId="0" xfId="4" applyNumberFormat="1" applyFont="1" applyFill="1" applyBorder="1" applyAlignment="1">
      <alignment horizontal="right" vertical="center"/>
    </xf>
    <xf numFmtId="165" fontId="3" fillId="0" borderId="0" xfId="4" applyNumberFormat="1" applyFont="1" applyFill="1" applyBorder="1" applyAlignment="1">
      <alignment horizontal="right" vertical="center"/>
    </xf>
    <xf numFmtId="0" fontId="4" fillId="0" borderId="0" xfId="3" quotePrefix="1" applyFont="1" applyAlignment="1">
      <alignment horizontal="center" vertical="center"/>
    </xf>
    <xf numFmtId="165" fontId="4" fillId="2" borderId="0" xfId="4" quotePrefix="1" applyNumberFormat="1" applyFont="1" applyFill="1" applyAlignment="1">
      <alignment horizontal="right" vertical="center"/>
    </xf>
    <xf numFmtId="165" fontId="4" fillId="0" borderId="0" xfId="4" quotePrefix="1" applyNumberFormat="1" applyFont="1" applyFill="1" applyAlignment="1">
      <alignment horizontal="right" vertical="center"/>
    </xf>
    <xf numFmtId="165" fontId="4" fillId="2" borderId="0" xfId="4" applyNumberFormat="1" applyFont="1" applyFill="1" applyAlignment="1">
      <alignment horizontal="right" vertical="center"/>
    </xf>
    <xf numFmtId="165" fontId="4" fillId="2" borderId="0" xfId="4" applyNumberFormat="1" applyFont="1" applyFill="1" applyBorder="1" applyAlignment="1">
      <alignment horizontal="right" vertical="center"/>
    </xf>
    <xf numFmtId="165" fontId="4" fillId="0" borderId="0" xfId="4" applyNumberFormat="1" applyFont="1" applyFill="1" applyBorder="1" applyAlignment="1">
      <alignment horizontal="right" vertical="center"/>
    </xf>
    <xf numFmtId="37" fontId="4" fillId="0" borderId="0" xfId="3" quotePrefix="1" applyNumberFormat="1" applyFont="1" applyAlignment="1">
      <alignment vertical="center"/>
    </xf>
    <xf numFmtId="165" fontId="4" fillId="2" borderId="1" xfId="4" applyNumberFormat="1" applyFont="1" applyFill="1" applyBorder="1" applyAlignment="1">
      <alignment horizontal="right" vertical="center"/>
    </xf>
    <xf numFmtId="165" fontId="4" fillId="0" borderId="1" xfId="4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165" fontId="4" fillId="2" borderId="2" xfId="4" applyNumberFormat="1" applyFont="1" applyFill="1" applyBorder="1" applyAlignment="1">
      <alignment horizontal="right" vertical="center"/>
    </xf>
    <xf numFmtId="165" fontId="4" fillId="0" borderId="2" xfId="4" applyNumberFormat="1" applyFont="1" applyFill="1" applyBorder="1" applyAlignment="1">
      <alignment horizontal="right" vertical="center"/>
    </xf>
    <xf numFmtId="0" fontId="4" fillId="0" borderId="1" xfId="3" applyFont="1" applyBorder="1" applyAlignment="1">
      <alignment vertical="center"/>
    </xf>
    <xf numFmtId="37" fontId="4" fillId="0" borderId="1" xfId="3" applyNumberFormat="1" applyFont="1" applyBorder="1" applyAlignment="1">
      <alignment vertical="center"/>
    </xf>
    <xf numFmtId="0" fontId="4" fillId="0" borderId="1" xfId="3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right" vertical="center"/>
    </xf>
    <xf numFmtId="0" fontId="4" fillId="2" borderId="0" xfId="3" applyFont="1" applyFill="1" applyAlignment="1">
      <alignment vertical="center"/>
    </xf>
    <xf numFmtId="9" fontId="4" fillId="0" borderId="0" xfId="2" applyFont="1" applyFill="1" applyAlignment="1">
      <alignment vertical="center"/>
    </xf>
    <xf numFmtId="165" fontId="4" fillId="2" borderId="1" xfId="4" quotePrefix="1" applyNumberFormat="1" applyFont="1" applyFill="1" applyBorder="1" applyAlignment="1">
      <alignment horizontal="right" vertical="center"/>
    </xf>
    <xf numFmtId="165" fontId="4" fillId="0" borderId="1" xfId="4" quotePrefix="1" applyNumberFormat="1" applyFont="1" applyFill="1" applyBorder="1" applyAlignment="1">
      <alignment horizontal="right" vertical="center"/>
    </xf>
    <xf numFmtId="37" fontId="4" fillId="0" borderId="0" xfId="0" applyNumberFormat="1" applyFont="1" applyAlignment="1">
      <alignment vertical="center"/>
    </xf>
    <xf numFmtId="165" fontId="3" fillId="0" borderId="1" xfId="4" applyNumberFormat="1" applyFont="1" applyFill="1" applyBorder="1" applyAlignment="1">
      <alignment horizontal="center" vertical="center"/>
    </xf>
    <xf numFmtId="166" fontId="4" fillId="0" borderId="0" xfId="3" applyNumberFormat="1" applyFont="1" applyAlignment="1">
      <alignment vertical="center"/>
    </xf>
    <xf numFmtId="166" fontId="3" fillId="0" borderId="0" xfId="3" applyNumberFormat="1" applyFont="1" applyAlignment="1">
      <alignment vertical="center"/>
    </xf>
    <xf numFmtId="165" fontId="4" fillId="0" borderId="0" xfId="3" applyNumberFormat="1" applyFont="1" applyAlignment="1">
      <alignment horizontal="center" vertical="center"/>
    </xf>
    <xf numFmtId="165" fontId="3" fillId="0" borderId="0" xfId="3" quotePrefix="1" applyNumberFormat="1" applyFont="1" applyAlignment="1">
      <alignment vertical="center"/>
    </xf>
    <xf numFmtId="165" fontId="4" fillId="2" borderId="0" xfId="4" quotePrefix="1" applyNumberFormat="1" applyFont="1" applyFill="1" applyBorder="1" applyAlignment="1">
      <alignment horizontal="right" vertical="center"/>
    </xf>
    <xf numFmtId="165" fontId="4" fillId="0" borderId="0" xfId="4" quotePrefix="1" applyNumberFormat="1" applyFont="1" applyFill="1" applyBorder="1" applyAlignment="1">
      <alignment horizontal="right" vertical="center"/>
    </xf>
    <xf numFmtId="165" fontId="3" fillId="0" borderId="0" xfId="3" applyNumberFormat="1" applyFont="1" applyAlignment="1">
      <alignment horizontal="center" vertical="center"/>
    </xf>
    <xf numFmtId="165" fontId="4" fillId="0" borderId="0" xfId="4" quotePrefix="1" applyNumberFormat="1" applyFont="1" applyFill="1" applyBorder="1" applyAlignment="1">
      <alignment horizontal="center" vertical="center"/>
    </xf>
    <xf numFmtId="167" fontId="4" fillId="2" borderId="0" xfId="3" applyNumberFormat="1" applyFont="1" applyFill="1" applyAlignment="1">
      <alignment vertical="center"/>
    </xf>
    <xf numFmtId="167" fontId="4" fillId="0" borderId="0" xfId="3" applyNumberFormat="1" applyFont="1" applyAlignment="1">
      <alignment vertical="center"/>
    </xf>
    <xf numFmtId="167" fontId="4" fillId="0" borderId="1" xfId="1" applyNumberFormat="1" applyFont="1" applyFill="1" applyBorder="1" applyAlignment="1">
      <alignment vertical="center"/>
    </xf>
    <xf numFmtId="37" fontId="4" fillId="0" borderId="0" xfId="3" applyNumberFormat="1" applyFont="1" applyAlignment="1">
      <alignment horizontal="center" vertical="center"/>
    </xf>
    <xf numFmtId="168" fontId="4" fillId="2" borderId="2" xfId="4" applyNumberFormat="1" applyFont="1" applyFill="1" applyBorder="1" applyAlignment="1">
      <alignment horizontal="right" vertical="center"/>
    </xf>
    <xf numFmtId="168" fontId="4" fillId="0" borderId="2" xfId="4" applyNumberFormat="1" applyFont="1" applyFill="1" applyBorder="1" applyAlignment="1">
      <alignment horizontal="right" vertical="center"/>
    </xf>
    <xf numFmtId="168" fontId="4" fillId="0" borderId="0" xfId="4" applyNumberFormat="1" applyFont="1" applyFill="1" applyBorder="1" applyAlignment="1">
      <alignment horizontal="right" vertical="center"/>
    </xf>
    <xf numFmtId="37" fontId="4" fillId="0" borderId="0" xfId="5" applyNumberFormat="1" applyFont="1" applyAlignment="1">
      <alignment vertical="center"/>
    </xf>
    <xf numFmtId="165" fontId="7" fillId="0" borderId="0" xfId="5" applyNumberFormat="1" applyFont="1" applyAlignment="1">
      <alignment horizontal="center" vertical="center"/>
    </xf>
    <xf numFmtId="165" fontId="4" fillId="0" borderId="0" xfId="5" applyNumberFormat="1" applyFont="1" applyAlignment="1">
      <alignment horizontal="center" vertical="center"/>
    </xf>
    <xf numFmtId="165" fontId="4" fillId="0" borderId="0" xfId="5" applyNumberFormat="1" applyFont="1" applyAlignment="1">
      <alignment horizontal="right" vertical="center"/>
    </xf>
    <xf numFmtId="165" fontId="4" fillId="0" borderId="0" xfId="6" applyNumberFormat="1" applyFont="1" applyAlignment="1">
      <alignment horizontal="centerContinuous" vertical="center"/>
    </xf>
    <xf numFmtId="37" fontId="4" fillId="0" borderId="0" xfId="6" applyNumberFormat="1" applyFont="1" applyAlignment="1">
      <alignment vertical="center"/>
    </xf>
    <xf numFmtId="166" fontId="3" fillId="0" borderId="0" xfId="7" applyNumberFormat="1" applyFont="1" applyAlignment="1">
      <alignment vertical="center"/>
    </xf>
    <xf numFmtId="165" fontId="4" fillId="0" borderId="0" xfId="6" applyNumberFormat="1" applyFont="1" applyAlignment="1">
      <alignment horizontal="left" vertical="center"/>
    </xf>
    <xf numFmtId="165" fontId="3" fillId="0" borderId="1" xfId="4" applyNumberFormat="1" applyFont="1" applyBorder="1" applyAlignment="1">
      <alignment horizontal="right" vertical="center"/>
    </xf>
    <xf numFmtId="165" fontId="4" fillId="0" borderId="0" xfId="6" applyNumberFormat="1" applyFont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165" fontId="3" fillId="0" borderId="0" xfId="4" applyNumberFormat="1" applyFont="1" applyFill="1" applyBorder="1" applyAlignment="1">
      <alignment horizontal="center" vertical="center"/>
    </xf>
    <xf numFmtId="37" fontId="4" fillId="0" borderId="0" xfId="6" applyNumberFormat="1" applyFont="1" applyAlignment="1">
      <alignment horizontal="left" vertical="center"/>
    </xf>
    <xf numFmtId="165" fontId="3" fillId="0" borderId="0" xfId="7" applyNumberFormat="1" applyFont="1" applyAlignment="1">
      <alignment horizontal="right" vertical="center"/>
    </xf>
    <xf numFmtId="37" fontId="4" fillId="0" borderId="0" xfId="6" applyNumberFormat="1" applyFont="1" applyAlignment="1">
      <alignment horizontal="center" vertical="center"/>
    </xf>
    <xf numFmtId="165" fontId="3" fillId="0" borderId="0" xfId="0" applyNumberFormat="1" applyFont="1" applyAlignment="1">
      <alignment horizontal="right" vertical="center"/>
    </xf>
    <xf numFmtId="165" fontId="3" fillId="0" borderId="1" xfId="7" applyNumberFormat="1" applyFont="1" applyBorder="1" applyAlignment="1">
      <alignment horizontal="right" vertical="center"/>
    </xf>
    <xf numFmtId="165" fontId="4" fillId="0" borderId="0" xfId="7" applyNumberFormat="1" applyFont="1" applyAlignment="1">
      <alignment horizontal="right" vertical="center"/>
    </xf>
    <xf numFmtId="37" fontId="3" fillId="0" borderId="0" xfId="6" applyNumberFormat="1" applyFont="1" applyAlignment="1">
      <alignment vertical="center"/>
    </xf>
    <xf numFmtId="37" fontId="3" fillId="0" borderId="0" xfId="6" quotePrefix="1" applyNumberFormat="1" applyFont="1" applyAlignment="1">
      <alignment vertical="center"/>
    </xf>
    <xf numFmtId="165" fontId="3" fillId="0" borderId="0" xfId="6" applyNumberFormat="1" applyFont="1" applyAlignment="1">
      <alignment horizontal="right" vertical="center"/>
    </xf>
    <xf numFmtId="165" fontId="3" fillId="2" borderId="0" xfId="6" applyNumberFormat="1" applyFont="1" applyFill="1" applyAlignment="1">
      <alignment horizontal="right" vertical="center"/>
    </xf>
    <xf numFmtId="165" fontId="4" fillId="2" borderId="0" xfId="6" applyNumberFormat="1" applyFont="1" applyFill="1" applyAlignment="1">
      <alignment vertical="center"/>
    </xf>
    <xf numFmtId="166" fontId="3" fillId="0" borderId="0" xfId="0" applyNumberFormat="1" applyFont="1" applyAlignment="1">
      <alignment vertical="center"/>
    </xf>
    <xf numFmtId="165" fontId="4" fillId="0" borderId="0" xfId="6" applyNumberFormat="1" applyFont="1" applyAlignment="1">
      <alignment horizontal="center" vertical="center"/>
    </xf>
    <xf numFmtId="165" fontId="4" fillId="0" borderId="0" xfId="6" applyNumberFormat="1" applyFont="1" applyAlignment="1">
      <alignment horizontal="right" vertical="center"/>
    </xf>
    <xf numFmtId="165" fontId="4" fillId="2" borderId="0" xfId="6" applyNumberFormat="1" applyFont="1" applyFill="1" applyAlignment="1">
      <alignment horizontal="right" vertical="center"/>
    </xf>
    <xf numFmtId="166" fontId="4" fillId="0" borderId="0" xfId="7" applyNumberFormat="1" applyFont="1" applyAlignment="1">
      <alignment vertical="center"/>
    </xf>
    <xf numFmtId="165" fontId="4" fillId="2" borderId="1" xfId="6" applyNumberFormat="1" applyFont="1" applyFill="1" applyBorder="1" applyAlignment="1">
      <alignment horizontal="right" vertical="center"/>
    </xf>
    <xf numFmtId="165" fontId="4" fillId="2" borderId="2" xfId="6" applyNumberFormat="1" applyFont="1" applyFill="1" applyBorder="1" applyAlignment="1">
      <alignment horizontal="right" vertical="center"/>
    </xf>
    <xf numFmtId="37" fontId="4" fillId="0" borderId="1" xfId="6" applyNumberFormat="1" applyFont="1" applyBorder="1" applyAlignment="1">
      <alignment vertical="center"/>
    </xf>
    <xf numFmtId="165" fontId="4" fillId="0" borderId="1" xfId="6" applyNumberFormat="1" applyFont="1" applyBorder="1" applyAlignment="1">
      <alignment horizontal="right" vertical="center"/>
    </xf>
    <xf numFmtId="165" fontId="4" fillId="0" borderId="2" xfId="6" applyNumberFormat="1" applyFont="1" applyBorder="1" applyAlignment="1">
      <alignment horizontal="right" vertical="center"/>
    </xf>
    <xf numFmtId="0" fontId="4" fillId="0" borderId="0" xfId="8" applyFont="1" applyAlignment="1">
      <alignment vertical="center"/>
    </xf>
    <xf numFmtId="0" fontId="4" fillId="0" borderId="0" xfId="8" applyFont="1" applyAlignment="1">
      <alignment horizontal="center" vertical="center"/>
    </xf>
    <xf numFmtId="0" fontId="3" fillId="0" borderId="0" xfId="8" applyFont="1" applyAlignment="1">
      <alignment vertical="center"/>
    </xf>
    <xf numFmtId="0" fontId="3" fillId="0" borderId="0" xfId="3" applyFont="1" applyAlignment="1">
      <alignment horizontal="right" vertical="center"/>
    </xf>
    <xf numFmtId="0" fontId="3" fillId="0" borderId="1" xfId="8" applyFont="1" applyBorder="1" applyAlignment="1">
      <alignment horizontal="center" vertical="center"/>
    </xf>
    <xf numFmtId="0" fontId="3" fillId="0" borderId="0" xfId="8" applyFont="1" applyAlignment="1">
      <alignment horizontal="center" vertical="center"/>
    </xf>
    <xf numFmtId="0" fontId="3" fillId="0" borderId="1" xfId="3" applyFont="1" applyBorder="1" applyAlignment="1">
      <alignment horizontal="right" vertical="center"/>
    </xf>
    <xf numFmtId="0" fontId="3" fillId="2" borderId="0" xfId="3" applyFont="1" applyFill="1" applyAlignment="1">
      <alignment horizontal="right" vertical="center"/>
    </xf>
    <xf numFmtId="166" fontId="4" fillId="2" borderId="0" xfId="8" applyNumberFormat="1" applyFont="1" applyFill="1" applyAlignment="1">
      <alignment vertical="center"/>
    </xf>
    <xf numFmtId="166" fontId="4" fillId="0" borderId="0" xfId="8" applyNumberFormat="1" applyFont="1" applyAlignment="1">
      <alignment vertical="center"/>
    </xf>
    <xf numFmtId="167" fontId="4" fillId="0" borderId="0" xfId="1" applyNumberFormat="1" applyFont="1" applyFill="1" applyAlignment="1">
      <alignment vertical="center"/>
    </xf>
    <xf numFmtId="167" fontId="4" fillId="2" borderId="0" xfId="1" applyNumberFormat="1" applyFont="1" applyFill="1" applyAlignment="1">
      <alignment vertical="center"/>
    </xf>
    <xf numFmtId="0" fontId="11" fillId="0" borderId="0" xfId="8" applyFont="1" applyAlignment="1">
      <alignment vertical="center"/>
    </xf>
    <xf numFmtId="166" fontId="4" fillId="2" borderId="0" xfId="9" applyNumberFormat="1" applyFont="1" applyFill="1" applyAlignment="1">
      <alignment vertical="center"/>
    </xf>
    <xf numFmtId="166" fontId="4" fillId="0" borderId="0" xfId="9" applyNumberFormat="1" applyFont="1" applyFill="1" applyAlignment="1">
      <alignment vertical="center"/>
    </xf>
    <xf numFmtId="166" fontId="4" fillId="2" borderId="1" xfId="8" applyNumberFormat="1" applyFont="1" applyFill="1" applyBorder="1" applyAlignment="1">
      <alignment vertical="center"/>
    </xf>
    <xf numFmtId="166" fontId="4" fillId="0" borderId="1" xfId="8" applyNumberFormat="1" applyFont="1" applyBorder="1" applyAlignment="1">
      <alignment vertical="center"/>
    </xf>
    <xf numFmtId="0" fontId="11" fillId="0" borderId="0" xfId="8" quotePrefix="1" applyFont="1" applyAlignment="1">
      <alignment vertical="center"/>
    </xf>
    <xf numFmtId="166" fontId="4" fillId="2" borderId="0" xfId="9" applyNumberFormat="1" applyFont="1" applyFill="1" applyBorder="1" applyAlignment="1">
      <alignment vertical="center"/>
    </xf>
    <xf numFmtId="166" fontId="4" fillId="0" borderId="0" xfId="9" applyNumberFormat="1" applyFont="1" applyFill="1" applyBorder="1" applyAlignment="1">
      <alignment vertical="center"/>
    </xf>
    <xf numFmtId="166" fontId="4" fillId="2" borderId="0" xfId="3" applyNumberFormat="1" applyFont="1" applyFill="1" applyAlignment="1">
      <alignment horizontal="right" vertical="center"/>
    </xf>
    <xf numFmtId="166" fontId="4" fillId="0" borderId="0" xfId="3" applyNumberFormat="1" applyFont="1" applyAlignment="1">
      <alignment horizontal="right" vertical="center"/>
    </xf>
    <xf numFmtId="166" fontId="4" fillId="2" borderId="0" xfId="10" applyNumberFormat="1" applyFont="1" applyFill="1" applyAlignment="1">
      <alignment vertical="center"/>
    </xf>
    <xf numFmtId="166" fontId="4" fillId="0" borderId="0" xfId="10" applyNumberFormat="1" applyFont="1" applyFill="1" applyAlignment="1">
      <alignment vertical="center"/>
    </xf>
    <xf numFmtId="166" fontId="4" fillId="2" borderId="1" xfId="8" applyNumberFormat="1" applyFont="1" applyFill="1" applyBorder="1" applyAlignment="1">
      <alignment horizontal="right" vertical="center"/>
    </xf>
    <xf numFmtId="166" fontId="4" fillId="0" borderId="1" xfId="8" applyNumberFormat="1" applyFont="1" applyBorder="1" applyAlignment="1">
      <alignment horizontal="right" vertical="center"/>
    </xf>
    <xf numFmtId="0" fontId="4" fillId="0" borderId="0" xfId="8" quotePrefix="1" applyFont="1" applyAlignment="1">
      <alignment vertical="center"/>
    </xf>
    <xf numFmtId="166" fontId="4" fillId="2" borderId="1" xfId="3" applyNumberFormat="1" applyFont="1" applyFill="1" applyBorder="1" applyAlignment="1">
      <alignment horizontal="right" vertical="center"/>
    </xf>
    <xf numFmtId="166" fontId="4" fillId="0" borderId="1" xfId="3" applyNumberFormat="1" applyFont="1" applyBorder="1" applyAlignment="1">
      <alignment horizontal="right" vertical="center"/>
    </xf>
    <xf numFmtId="166" fontId="4" fillId="2" borderId="0" xfId="10" applyNumberFormat="1" applyFont="1" applyFill="1" applyBorder="1" applyAlignment="1">
      <alignment vertical="center"/>
    </xf>
    <xf numFmtId="166" fontId="4" fillId="0" borderId="0" xfId="10" applyNumberFormat="1" applyFont="1" applyFill="1" applyBorder="1" applyAlignment="1">
      <alignment vertical="center"/>
    </xf>
    <xf numFmtId="166" fontId="4" fillId="2" borderId="1" xfId="10" applyNumberFormat="1" applyFont="1" applyFill="1" applyBorder="1" applyAlignment="1">
      <alignment vertical="center"/>
    </xf>
    <xf numFmtId="166" fontId="4" fillId="0" borderId="1" xfId="10" applyNumberFormat="1" applyFont="1" applyFill="1" applyBorder="1" applyAlignment="1">
      <alignment vertical="center"/>
    </xf>
    <xf numFmtId="0" fontId="4" fillId="0" borderId="1" xfId="8" applyFont="1" applyBorder="1" applyAlignment="1">
      <alignment vertical="center"/>
    </xf>
    <xf numFmtId="0" fontId="4" fillId="0" borderId="1" xfId="8" applyFont="1" applyBorder="1" applyAlignment="1">
      <alignment horizontal="center" vertical="center"/>
    </xf>
    <xf numFmtId="0" fontId="12" fillId="0" borderId="0" xfId="3" applyFont="1" applyAlignment="1">
      <alignment vertical="center"/>
    </xf>
    <xf numFmtId="166" fontId="4" fillId="0" borderId="0" xfId="8" applyNumberFormat="1" applyFont="1" applyAlignment="1">
      <alignment horizontal="right" vertical="center"/>
    </xf>
    <xf numFmtId="166" fontId="4" fillId="2" borderId="1" xfId="9" applyNumberFormat="1" applyFont="1" applyFill="1" applyBorder="1" applyAlignment="1">
      <alignment vertical="center"/>
    </xf>
    <xf numFmtId="166" fontId="4" fillId="0" borderId="1" xfId="9" applyNumberFormat="1" applyFont="1" applyFill="1" applyBorder="1" applyAlignment="1">
      <alignment vertical="center"/>
    </xf>
    <xf numFmtId="166" fontId="4" fillId="2" borderId="2" xfId="3" applyNumberFormat="1" applyFont="1" applyFill="1" applyBorder="1" applyAlignment="1">
      <alignment horizontal="right" vertical="center"/>
    </xf>
    <xf numFmtId="166" fontId="4" fillId="0" borderId="2" xfId="3" applyNumberFormat="1" applyFont="1" applyBorder="1" applyAlignment="1">
      <alignment horizontal="right" vertical="center"/>
    </xf>
    <xf numFmtId="0" fontId="3" fillId="0" borderId="0" xfId="8" applyFont="1" applyAlignment="1">
      <alignment horizontal="left" vertical="center"/>
    </xf>
    <xf numFmtId="0" fontId="4" fillId="0" borderId="0" xfId="8" applyFont="1" applyAlignment="1">
      <alignment horizontal="left" vertical="center"/>
    </xf>
    <xf numFmtId="0" fontId="4" fillId="2" borderId="0" xfId="8" applyFont="1" applyFill="1" applyAlignment="1">
      <alignment horizontal="left" vertical="center"/>
    </xf>
    <xf numFmtId="165" fontId="3" fillId="0" borderId="1" xfId="0" applyNumberFormat="1" applyFont="1" applyBorder="1" applyAlignment="1">
      <alignment horizontal="center" vertical="center"/>
    </xf>
    <xf numFmtId="0" fontId="4" fillId="0" borderId="0" xfId="3" applyFont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/>
    </xf>
    <xf numFmtId="165" fontId="3" fillId="0" borderId="1" xfId="4" applyNumberFormat="1" applyFont="1" applyFill="1" applyBorder="1" applyAlignment="1">
      <alignment horizontal="center" vertical="center"/>
    </xf>
    <xf numFmtId="37" fontId="4" fillId="0" borderId="1" xfId="6" applyNumberFormat="1" applyFont="1" applyBorder="1" applyAlignment="1">
      <alignment horizontal="justify" vertical="center"/>
    </xf>
    <xf numFmtId="0" fontId="13" fillId="0" borderId="0" xfId="8" applyFont="1" applyAlignment="1">
      <alignment horizontal="center" vertical="center"/>
    </xf>
  </cellXfs>
  <cellStyles count="11">
    <cellStyle name="Comma" xfId="1" builtinId="3"/>
    <cellStyle name="Comma 2" xfId="4" xr:uid="{61F5FC7D-914C-42B8-AB63-44E2482FF75B}"/>
    <cellStyle name="Comma 2 2" xfId="9" xr:uid="{D07DAF3F-128D-476C-B4A1-7B6F8809E3AB}"/>
    <cellStyle name="Comma_Cashflow megachem 2" xfId="10" xr:uid="{EAF1C0D3-6183-4B47-9C01-869B4418CC9A}"/>
    <cellStyle name="Normal" xfId="0" builtinId="0"/>
    <cellStyle name="Normal 2" xfId="3" xr:uid="{34E2DE6D-7A21-40A5-8F85-F60312AE92F7}"/>
    <cellStyle name="Normal 2 2" xfId="6" xr:uid="{8DBB090F-1A3C-4DCA-83C3-F14CD0F297A4}"/>
    <cellStyle name="Normal 3" xfId="5" xr:uid="{81446830-6ADB-4B43-B169-E249A213223C}"/>
    <cellStyle name="Normal_Cashflow megachem 2" xfId="8" xr:uid="{8B8F465C-42D5-4C8D-AEF4-0E1F6252AC4C}"/>
    <cellStyle name="Normal_TH Swedish Assembly_Dec47 T" xfId="7" xr:uid="{81EFF483-7242-4009-8525-9C67AB1F1423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9F768-CBAD-4CDF-8F1D-B5B66C9F69E7}">
  <dimension ref="A1:K130"/>
  <sheetViews>
    <sheetView topLeftCell="A99" zoomScaleNormal="100" zoomScaleSheetLayoutView="110" workbookViewId="0">
      <selection activeCell="D61" sqref="D61"/>
    </sheetView>
  </sheetViews>
  <sheetFormatPr defaultColWidth="9.109375" defaultRowHeight="21.15" customHeight="1"/>
  <cols>
    <col min="1" max="3" width="1.6640625" style="10" customWidth="1"/>
    <col min="4" max="4" width="37" style="10" customWidth="1"/>
    <col min="5" max="5" width="7.6640625" style="12" customWidth="1"/>
    <col min="6" max="6" width="1.109375" style="10" customWidth="1"/>
    <col min="7" max="7" width="13.6640625" style="13" customWidth="1"/>
    <col min="8" max="8" width="1.109375" style="10" customWidth="1"/>
    <col min="9" max="9" width="13.6640625" style="10" customWidth="1"/>
    <col min="10" max="10" width="1.109375" style="10" customWidth="1"/>
    <col min="11" max="11" width="13.6640625" style="13" customWidth="1"/>
    <col min="12" max="16384" width="9.109375" style="10"/>
  </cols>
  <sheetData>
    <row r="1" spans="1:11" s="1" customFormat="1" ht="21.75" customHeight="1">
      <c r="A1" s="1" t="s">
        <v>0</v>
      </c>
      <c r="C1" s="2"/>
      <c r="D1" s="2"/>
      <c r="E1" s="3"/>
      <c r="G1" s="4"/>
      <c r="K1" s="4"/>
    </row>
    <row r="2" spans="1:11" s="1" customFormat="1" ht="21.75" customHeight="1">
      <c r="A2" s="1" t="s">
        <v>1</v>
      </c>
      <c r="C2" s="2"/>
      <c r="D2" s="2"/>
      <c r="E2" s="3"/>
      <c r="G2" s="4"/>
      <c r="K2" s="4"/>
    </row>
    <row r="3" spans="1:11" s="1" customFormat="1" ht="21.75" customHeight="1">
      <c r="A3" s="5" t="s">
        <v>2</v>
      </c>
      <c r="B3" s="5"/>
      <c r="C3" s="6"/>
      <c r="D3" s="6"/>
      <c r="E3" s="7"/>
      <c r="F3" s="5"/>
      <c r="G3" s="8"/>
      <c r="H3" s="5"/>
      <c r="I3" s="5"/>
      <c r="J3" s="5"/>
      <c r="K3" s="8"/>
    </row>
    <row r="4" spans="1:11" ht="21.75" customHeight="1">
      <c r="A4" s="9"/>
      <c r="C4" s="11"/>
      <c r="D4" s="11"/>
    </row>
    <row r="5" spans="1:11" ht="21.75" customHeight="1">
      <c r="A5" s="9"/>
      <c r="C5" s="11"/>
      <c r="D5" s="11"/>
      <c r="G5" s="14" t="s">
        <v>3</v>
      </c>
      <c r="H5" s="15"/>
      <c r="I5" s="133" t="s">
        <v>4</v>
      </c>
      <c r="J5" s="133"/>
      <c r="K5" s="133"/>
    </row>
    <row r="6" spans="1:11" ht="21.75" customHeight="1">
      <c r="A6" s="9"/>
      <c r="C6" s="11"/>
      <c r="D6" s="11"/>
      <c r="G6" s="4" t="s">
        <v>5</v>
      </c>
      <c r="H6" s="1"/>
      <c r="I6" s="4" t="s">
        <v>5</v>
      </c>
      <c r="J6" s="1"/>
      <c r="K6" s="4" t="s">
        <v>6</v>
      </c>
    </row>
    <row r="7" spans="1:11" ht="21.75" customHeight="1">
      <c r="A7" s="9"/>
      <c r="C7" s="11"/>
      <c r="D7" s="11"/>
      <c r="E7" s="7" t="s">
        <v>7</v>
      </c>
      <c r="F7" s="16"/>
      <c r="G7" s="8" t="s">
        <v>8</v>
      </c>
      <c r="H7" s="16"/>
      <c r="I7" s="8" t="s">
        <v>8</v>
      </c>
      <c r="J7" s="16"/>
      <c r="K7" s="8" t="s">
        <v>8</v>
      </c>
    </row>
    <row r="8" spans="1:11" ht="8.1" customHeight="1">
      <c r="A8" s="9"/>
      <c r="C8" s="11"/>
      <c r="D8" s="11"/>
      <c r="E8" s="3"/>
      <c r="F8" s="16"/>
      <c r="G8" s="17"/>
      <c r="H8" s="16"/>
      <c r="I8" s="17"/>
      <c r="J8" s="16"/>
      <c r="K8" s="18"/>
    </row>
    <row r="9" spans="1:11" ht="21.75" customHeight="1">
      <c r="A9" s="1" t="s">
        <v>9</v>
      </c>
      <c r="C9" s="11"/>
      <c r="D9" s="11"/>
      <c r="E9" s="19"/>
      <c r="F9" s="9"/>
      <c r="G9" s="20"/>
      <c r="H9" s="9"/>
      <c r="I9" s="20"/>
      <c r="J9" s="9"/>
      <c r="K9" s="21"/>
    </row>
    <row r="10" spans="1:11" ht="8.1" customHeight="1">
      <c r="A10" s="9"/>
      <c r="C10" s="11"/>
      <c r="D10" s="11"/>
      <c r="E10" s="3"/>
      <c r="F10" s="16"/>
      <c r="G10" s="17"/>
      <c r="H10" s="16"/>
      <c r="I10" s="17"/>
      <c r="J10" s="16"/>
      <c r="K10" s="18"/>
    </row>
    <row r="11" spans="1:11" ht="21.75" customHeight="1">
      <c r="A11" s="1" t="s">
        <v>10</v>
      </c>
      <c r="C11" s="11"/>
      <c r="D11" s="11"/>
      <c r="G11" s="22"/>
      <c r="I11" s="22"/>
    </row>
    <row r="12" spans="1:11" ht="8.1" customHeight="1">
      <c r="A12" s="1"/>
      <c r="C12" s="11"/>
      <c r="D12" s="11"/>
      <c r="G12" s="22"/>
      <c r="I12" s="22"/>
    </row>
    <row r="13" spans="1:11" ht="21.75" customHeight="1">
      <c r="A13" s="10" t="s">
        <v>11</v>
      </c>
      <c r="C13" s="11"/>
      <c r="D13" s="11"/>
      <c r="E13" s="12" t="s">
        <v>12</v>
      </c>
      <c r="G13" s="23">
        <v>23755615</v>
      </c>
      <c r="I13" s="23">
        <v>23532639</v>
      </c>
      <c r="K13" s="24">
        <v>214672252</v>
      </c>
    </row>
    <row r="14" spans="1:11" ht="21.75" customHeight="1">
      <c r="A14" s="10" t="s">
        <v>13</v>
      </c>
      <c r="C14" s="11"/>
      <c r="D14" s="25"/>
      <c r="E14" s="12">
        <v>11</v>
      </c>
      <c r="G14" s="23">
        <v>68577472.510000005</v>
      </c>
      <c r="I14" s="23">
        <v>67482854</v>
      </c>
      <c r="K14" s="24">
        <v>219498472</v>
      </c>
    </row>
    <row r="15" spans="1:11" ht="21.75" customHeight="1">
      <c r="A15" s="10" t="s">
        <v>14</v>
      </c>
      <c r="C15" s="11"/>
      <c r="D15" s="25"/>
      <c r="E15" s="12">
        <v>11</v>
      </c>
      <c r="G15" s="23">
        <v>422754029</v>
      </c>
      <c r="I15" s="23">
        <v>422754029</v>
      </c>
      <c r="K15" s="24">
        <v>348599712</v>
      </c>
    </row>
    <row r="16" spans="1:11" ht="21.75" customHeight="1">
      <c r="A16" s="10" t="s">
        <v>15</v>
      </c>
      <c r="C16" s="11"/>
      <c r="D16" s="25"/>
      <c r="E16" s="12">
        <v>13</v>
      </c>
      <c r="G16" s="23">
        <v>38755298</v>
      </c>
      <c r="I16" s="23">
        <v>38699129</v>
      </c>
      <c r="K16" s="24">
        <v>86344593</v>
      </c>
    </row>
    <row r="17" spans="1:11" ht="21.75" customHeight="1">
      <c r="A17" s="10" t="s">
        <v>16</v>
      </c>
      <c r="C17" s="11"/>
      <c r="D17" s="25"/>
      <c r="E17" s="12">
        <v>14</v>
      </c>
      <c r="G17" s="26">
        <v>41553732</v>
      </c>
      <c r="I17" s="26">
        <v>41514978</v>
      </c>
      <c r="K17" s="27">
        <v>50242669</v>
      </c>
    </row>
    <row r="18" spans="1:11" ht="8.1" customHeight="1">
      <c r="A18" s="9"/>
      <c r="C18" s="11"/>
      <c r="D18" s="11"/>
      <c r="E18" s="3"/>
      <c r="F18" s="16"/>
      <c r="G18" s="17"/>
      <c r="H18" s="16"/>
      <c r="I18" s="17"/>
      <c r="J18" s="16"/>
      <c r="K18" s="18"/>
    </row>
    <row r="19" spans="1:11" ht="21.75" customHeight="1">
      <c r="A19" s="2" t="s">
        <v>17</v>
      </c>
      <c r="C19" s="2"/>
      <c r="D19" s="11"/>
      <c r="G19" s="26">
        <f>+SUM(G13:G17)</f>
        <v>595396146.50999999</v>
      </c>
      <c r="I19" s="26">
        <f>+SUM(I13:I17)</f>
        <v>593983629</v>
      </c>
      <c r="K19" s="27">
        <f>+SUM(K13:K17)</f>
        <v>919357698</v>
      </c>
    </row>
    <row r="20" spans="1:11" ht="21.75" customHeight="1">
      <c r="A20" s="9"/>
      <c r="C20" s="11"/>
      <c r="D20" s="11"/>
      <c r="E20" s="3"/>
      <c r="F20" s="16"/>
      <c r="G20" s="17"/>
      <c r="H20" s="16"/>
      <c r="I20" s="17"/>
      <c r="J20" s="16"/>
      <c r="K20" s="18"/>
    </row>
    <row r="21" spans="1:11" ht="21.75" customHeight="1">
      <c r="A21" s="1" t="s">
        <v>18</v>
      </c>
      <c r="G21" s="22"/>
      <c r="I21" s="22"/>
    </row>
    <row r="22" spans="1:11" ht="8.1" customHeight="1">
      <c r="A22" s="9"/>
      <c r="C22" s="11"/>
      <c r="D22" s="11"/>
      <c r="E22" s="3"/>
      <c r="F22" s="16"/>
      <c r="G22" s="23"/>
      <c r="H22" s="16"/>
      <c r="I22" s="23"/>
      <c r="J22" s="16"/>
      <c r="K22" s="24"/>
    </row>
    <row r="23" spans="1:11" ht="21.75" customHeight="1">
      <c r="A23" s="9" t="s">
        <v>19</v>
      </c>
      <c r="C23" s="11"/>
      <c r="D23" s="11"/>
      <c r="E23" s="12" t="s">
        <v>20</v>
      </c>
      <c r="F23" s="16"/>
      <c r="G23" s="23">
        <v>23828151</v>
      </c>
      <c r="H23" s="16"/>
      <c r="I23" s="23">
        <v>23828151</v>
      </c>
      <c r="J23" s="16"/>
      <c r="K23" s="24">
        <v>23461950</v>
      </c>
    </row>
    <row r="24" spans="1:11" ht="21.75" customHeight="1">
      <c r="A24" s="9" t="s">
        <v>21</v>
      </c>
      <c r="C24" s="11"/>
      <c r="D24" s="11"/>
      <c r="E24" s="12">
        <v>16</v>
      </c>
      <c r="F24" s="16"/>
      <c r="G24" s="23">
        <v>0</v>
      </c>
      <c r="H24" s="16"/>
      <c r="I24" s="23">
        <v>4999700</v>
      </c>
      <c r="J24" s="16"/>
      <c r="K24" s="24">
        <v>0</v>
      </c>
    </row>
    <row r="25" spans="1:11" ht="21.75" customHeight="1">
      <c r="A25" s="28" t="s">
        <v>22</v>
      </c>
      <c r="C25" s="11"/>
      <c r="D25" s="11"/>
      <c r="E25" s="12">
        <v>17</v>
      </c>
      <c r="G25" s="23">
        <v>9262429.7200000007</v>
      </c>
      <c r="I25" s="23">
        <v>9130003</v>
      </c>
      <c r="K25" s="24">
        <v>5499891</v>
      </c>
    </row>
    <row r="26" spans="1:11" ht="21.75" customHeight="1">
      <c r="A26" s="28" t="s">
        <v>23</v>
      </c>
      <c r="C26" s="11"/>
      <c r="D26" s="11"/>
      <c r="G26" s="23">
        <v>146328.24</v>
      </c>
      <c r="I26" s="23">
        <v>141606</v>
      </c>
      <c r="K26" s="24">
        <v>215482</v>
      </c>
    </row>
    <row r="27" spans="1:11" ht="21.75" customHeight="1">
      <c r="A27" s="28" t="s">
        <v>24</v>
      </c>
      <c r="C27" s="11"/>
      <c r="D27" s="11"/>
      <c r="E27" s="12">
        <v>18</v>
      </c>
      <c r="G27" s="23">
        <v>23648532</v>
      </c>
      <c r="I27" s="23">
        <v>23648532</v>
      </c>
      <c r="K27" s="24">
        <v>17982378</v>
      </c>
    </row>
    <row r="28" spans="1:11" ht="21.75" customHeight="1">
      <c r="A28" s="28" t="s">
        <v>25</v>
      </c>
      <c r="C28" s="11"/>
      <c r="D28" s="11"/>
      <c r="E28" s="12">
        <v>19</v>
      </c>
      <c r="G28" s="23">
        <v>12784435.208000001</v>
      </c>
      <c r="I28" s="23">
        <v>12537815</v>
      </c>
      <c r="K28" s="24">
        <v>1825080</v>
      </c>
    </row>
    <row r="29" spans="1:11" ht="21.75" customHeight="1">
      <c r="A29" s="28" t="s">
        <v>26</v>
      </c>
      <c r="C29" s="11"/>
      <c r="D29" s="11"/>
      <c r="E29" s="12">
        <v>20</v>
      </c>
      <c r="G29" s="26">
        <v>92940366</v>
      </c>
      <c r="I29" s="26">
        <v>92940666</v>
      </c>
      <c r="K29" s="27">
        <v>50520056</v>
      </c>
    </row>
    <row r="30" spans="1:11" ht="8.1" customHeight="1">
      <c r="A30" s="9"/>
      <c r="C30" s="11"/>
      <c r="D30" s="11"/>
      <c r="E30" s="3"/>
      <c r="F30" s="16"/>
      <c r="G30" s="23"/>
      <c r="H30" s="16"/>
      <c r="I30" s="23"/>
      <c r="J30" s="16"/>
      <c r="K30" s="24"/>
    </row>
    <row r="31" spans="1:11" ht="21.75" customHeight="1">
      <c r="A31" s="1" t="s">
        <v>27</v>
      </c>
      <c r="B31" s="9"/>
      <c r="C31" s="11"/>
      <c r="D31" s="11"/>
      <c r="G31" s="26">
        <f>SUM(G23:G29)</f>
        <v>162610242.16799998</v>
      </c>
      <c r="I31" s="26">
        <f>SUM(I23:I29)</f>
        <v>167226473</v>
      </c>
      <c r="K31" s="27">
        <f>SUM(K23:K29)</f>
        <v>99504837</v>
      </c>
    </row>
    <row r="32" spans="1:11" ht="8.1" customHeight="1">
      <c r="A32" s="9"/>
      <c r="C32" s="11"/>
      <c r="D32" s="11"/>
      <c r="E32" s="3"/>
      <c r="F32" s="16"/>
      <c r="G32" s="17"/>
      <c r="H32" s="16"/>
      <c r="I32" s="17"/>
      <c r="J32" s="16"/>
      <c r="K32" s="18"/>
    </row>
    <row r="33" spans="1:11" ht="21.75" customHeight="1" thickBot="1">
      <c r="A33" s="1" t="s">
        <v>28</v>
      </c>
      <c r="B33" s="9"/>
      <c r="C33" s="11"/>
      <c r="D33" s="11"/>
      <c r="G33" s="29">
        <f>SUM(G19+G31)</f>
        <v>758006388.67799997</v>
      </c>
      <c r="I33" s="29">
        <f>SUM(I19+I31)</f>
        <v>761210102</v>
      </c>
      <c r="K33" s="30">
        <f>SUM(K19+K31)</f>
        <v>1018862535</v>
      </c>
    </row>
    <row r="34" spans="1:11" ht="21.75" customHeight="1" thickTop="1">
      <c r="A34" s="1"/>
      <c r="B34" s="9"/>
      <c r="C34" s="11"/>
      <c r="D34" s="11"/>
      <c r="G34" s="24"/>
      <c r="K34" s="24"/>
    </row>
    <row r="35" spans="1:11" ht="21.75" customHeight="1">
      <c r="A35" s="1"/>
      <c r="B35" s="9"/>
      <c r="C35" s="11"/>
      <c r="D35" s="11"/>
      <c r="G35" s="24"/>
      <c r="K35" s="24"/>
    </row>
    <row r="36" spans="1:11" ht="21.75" customHeight="1">
      <c r="A36" s="1"/>
      <c r="B36" s="9"/>
      <c r="C36" s="11"/>
      <c r="D36" s="11"/>
      <c r="G36" s="24"/>
      <c r="K36" s="24"/>
    </row>
    <row r="37" spans="1:11" ht="17.25" customHeight="1">
      <c r="A37" s="1"/>
      <c r="B37" s="9"/>
      <c r="C37" s="11"/>
      <c r="D37" s="11"/>
      <c r="G37" s="24"/>
      <c r="K37" s="24"/>
    </row>
    <row r="38" spans="1:11" ht="19.8">
      <c r="A38" s="1"/>
      <c r="B38" s="9"/>
      <c r="C38" s="11"/>
      <c r="D38" s="11"/>
      <c r="G38" s="24"/>
      <c r="K38" s="24"/>
    </row>
    <row r="39" spans="1:11" ht="19.8">
      <c r="A39" s="1"/>
      <c r="B39" s="9"/>
      <c r="C39" s="11"/>
      <c r="D39" s="11"/>
      <c r="G39" s="24"/>
      <c r="K39" s="24"/>
    </row>
    <row r="40" spans="1:11" ht="27" customHeight="1">
      <c r="A40" s="1"/>
      <c r="B40" s="9"/>
      <c r="C40" s="11"/>
      <c r="D40" s="11"/>
      <c r="G40" s="24"/>
      <c r="K40" s="24"/>
    </row>
    <row r="41" spans="1:11" ht="21.75" customHeight="1">
      <c r="A41" s="134" t="s">
        <v>29</v>
      </c>
      <c r="B41" s="134"/>
      <c r="C41" s="134"/>
      <c r="D41" s="134"/>
      <c r="E41" s="134"/>
      <c r="F41" s="134"/>
      <c r="G41" s="134"/>
      <c r="H41" s="134"/>
      <c r="I41" s="134"/>
      <c r="J41" s="134"/>
      <c r="K41" s="134"/>
    </row>
    <row r="42" spans="1:11" ht="15.75" customHeight="1">
      <c r="A42" s="12"/>
      <c r="B42" s="12"/>
      <c r="C42" s="12"/>
      <c r="D42" s="12"/>
      <c r="F42" s="12"/>
      <c r="G42" s="12"/>
      <c r="H42" s="12"/>
      <c r="I42" s="12"/>
      <c r="J42" s="12"/>
      <c r="K42" s="12"/>
    </row>
    <row r="43" spans="1:11" ht="9.75" customHeight="1">
      <c r="A43" s="1"/>
      <c r="B43" s="9"/>
      <c r="C43" s="11"/>
      <c r="D43" s="11"/>
      <c r="G43" s="24"/>
      <c r="K43" s="24"/>
    </row>
    <row r="44" spans="1:11" ht="21.9" customHeight="1">
      <c r="A44" s="31" t="s">
        <v>30</v>
      </c>
      <c r="B44" s="31"/>
      <c r="C44" s="32"/>
      <c r="D44" s="32"/>
      <c r="E44" s="33"/>
      <c r="F44" s="31"/>
      <c r="G44" s="27"/>
      <c r="H44" s="31"/>
      <c r="I44" s="31"/>
      <c r="J44" s="31"/>
      <c r="K44" s="27"/>
    </row>
    <row r="45" spans="1:11" s="1" customFormat="1" ht="21.75" customHeight="1">
      <c r="A45" s="1" t="str">
        <f>A1</f>
        <v>บริษัท ทเวนตี้ โฟร์ คอน แอนด์ ซัพพลาย จำกัด (มหาชน)</v>
      </c>
      <c r="C45" s="2"/>
      <c r="D45" s="2"/>
      <c r="E45" s="3"/>
      <c r="G45" s="4"/>
      <c r="K45" s="4"/>
    </row>
    <row r="46" spans="1:11" s="1" customFormat="1" ht="21.75" customHeight="1">
      <c r="A46" s="1" t="s">
        <v>31</v>
      </c>
      <c r="C46" s="2"/>
      <c r="D46" s="2"/>
      <c r="E46" s="3"/>
      <c r="G46" s="4"/>
      <c r="K46" s="4"/>
    </row>
    <row r="47" spans="1:11" s="1" customFormat="1" ht="21.75" customHeight="1">
      <c r="A47" s="5" t="s">
        <v>2</v>
      </c>
      <c r="B47" s="5"/>
      <c r="C47" s="6"/>
      <c r="D47" s="6"/>
      <c r="E47" s="7"/>
      <c r="F47" s="5"/>
      <c r="G47" s="8"/>
      <c r="H47" s="5"/>
      <c r="I47" s="5"/>
      <c r="J47" s="5"/>
      <c r="K47" s="8"/>
    </row>
    <row r="48" spans="1:11" ht="21.75" customHeight="1">
      <c r="A48" s="1"/>
      <c r="B48" s="1"/>
      <c r="C48" s="11"/>
      <c r="D48" s="11"/>
      <c r="G48" s="24"/>
      <c r="K48" s="24"/>
    </row>
    <row r="49" spans="1:11" ht="21.75" customHeight="1">
      <c r="A49" s="1"/>
      <c r="B49" s="1"/>
      <c r="C49" s="11"/>
      <c r="D49" s="11"/>
      <c r="G49" s="34" t="s">
        <v>3</v>
      </c>
      <c r="H49" s="15"/>
      <c r="I49" s="133" t="s">
        <v>4</v>
      </c>
      <c r="J49" s="133"/>
      <c r="K49" s="133"/>
    </row>
    <row r="50" spans="1:11" ht="21.75" customHeight="1">
      <c r="A50" s="1"/>
      <c r="B50" s="1"/>
      <c r="C50" s="11"/>
      <c r="D50" s="11"/>
      <c r="G50" s="4" t="s">
        <v>5</v>
      </c>
      <c r="I50" s="4" t="s">
        <v>5</v>
      </c>
      <c r="K50" s="4" t="s">
        <v>6</v>
      </c>
    </row>
    <row r="51" spans="1:11" ht="21.75" customHeight="1">
      <c r="A51" s="9"/>
      <c r="C51" s="11"/>
      <c r="D51" s="11"/>
      <c r="E51" s="7" t="s">
        <v>7</v>
      </c>
      <c r="F51" s="16"/>
      <c r="G51" s="8" t="s">
        <v>8</v>
      </c>
      <c r="H51" s="16"/>
      <c r="I51" s="8" t="s">
        <v>8</v>
      </c>
      <c r="J51" s="16"/>
      <c r="K51" s="8" t="s">
        <v>8</v>
      </c>
    </row>
    <row r="52" spans="1:11" ht="8.1" customHeight="1">
      <c r="A52" s="9"/>
      <c r="C52" s="11"/>
      <c r="D52" s="11"/>
      <c r="E52" s="3"/>
      <c r="F52" s="16"/>
      <c r="G52" s="17"/>
      <c r="H52" s="16"/>
      <c r="I52" s="17"/>
      <c r="J52" s="16"/>
      <c r="K52" s="18"/>
    </row>
    <row r="53" spans="1:11" ht="21.75" customHeight="1">
      <c r="A53" s="1" t="s">
        <v>32</v>
      </c>
      <c r="C53" s="2"/>
      <c r="D53" s="11"/>
      <c r="G53" s="35"/>
      <c r="I53" s="35"/>
      <c r="K53" s="10"/>
    </row>
    <row r="54" spans="1:11" ht="8.1" customHeight="1">
      <c r="A54" s="9"/>
      <c r="C54" s="11"/>
      <c r="D54" s="11"/>
      <c r="E54" s="3"/>
      <c r="F54" s="16"/>
      <c r="G54" s="23"/>
      <c r="H54" s="16"/>
      <c r="I54" s="23"/>
      <c r="J54" s="16"/>
      <c r="K54" s="24"/>
    </row>
    <row r="55" spans="1:11" ht="21.75" customHeight="1">
      <c r="A55" s="1" t="s">
        <v>33</v>
      </c>
      <c r="C55" s="11"/>
      <c r="D55" s="11"/>
      <c r="G55" s="23"/>
      <c r="I55" s="23"/>
      <c r="K55" s="24"/>
    </row>
    <row r="56" spans="1:11" ht="8.1" customHeight="1">
      <c r="A56" s="9"/>
      <c r="C56" s="11"/>
      <c r="D56" s="11"/>
      <c r="E56" s="3"/>
      <c r="F56" s="16"/>
      <c r="G56" s="17"/>
      <c r="H56" s="16"/>
      <c r="I56" s="17"/>
      <c r="J56" s="16"/>
      <c r="K56" s="18"/>
    </row>
    <row r="57" spans="1:11" ht="21.6" customHeight="1">
      <c r="A57" s="9" t="s">
        <v>34</v>
      </c>
      <c r="C57" s="11"/>
      <c r="D57" s="11"/>
      <c r="E57" s="12" t="s">
        <v>176</v>
      </c>
      <c r="F57" s="16"/>
      <c r="G57" s="23">
        <v>7655859</v>
      </c>
      <c r="H57" s="16"/>
      <c r="I57" s="23">
        <v>7655859</v>
      </c>
      <c r="J57" s="16"/>
      <c r="K57" s="24">
        <v>0</v>
      </c>
    </row>
    <row r="58" spans="1:11" ht="21.75" customHeight="1">
      <c r="A58" s="9" t="s">
        <v>35</v>
      </c>
      <c r="C58" s="11"/>
      <c r="D58" s="11"/>
      <c r="F58" s="16"/>
      <c r="G58" s="23"/>
      <c r="H58" s="16"/>
      <c r="I58" s="23"/>
      <c r="J58" s="16"/>
      <c r="K58" s="24"/>
    </row>
    <row r="59" spans="1:11" ht="21.75" customHeight="1">
      <c r="A59" s="9"/>
      <c r="B59" s="36" t="s">
        <v>36</v>
      </c>
      <c r="C59" s="11"/>
      <c r="D59" s="11"/>
      <c r="E59" s="12">
        <v>21</v>
      </c>
      <c r="F59" s="16"/>
      <c r="G59" s="23">
        <v>10301844</v>
      </c>
      <c r="H59" s="16"/>
      <c r="I59" s="23">
        <v>10301844</v>
      </c>
      <c r="J59" s="16"/>
      <c r="K59" s="24">
        <v>10615395</v>
      </c>
    </row>
    <row r="60" spans="1:11" ht="21.75" customHeight="1">
      <c r="A60" s="15" t="s">
        <v>37</v>
      </c>
      <c r="C60" s="11"/>
      <c r="D60" s="11"/>
      <c r="E60" s="12">
        <v>22</v>
      </c>
      <c r="G60" s="23">
        <v>98251390.510000005</v>
      </c>
      <c r="I60" s="23">
        <v>97183943</v>
      </c>
      <c r="K60" s="24">
        <v>321363985</v>
      </c>
    </row>
    <row r="61" spans="1:11" ht="21.75" customHeight="1">
      <c r="A61" s="15" t="s">
        <v>38</v>
      </c>
      <c r="C61" s="11"/>
      <c r="D61" s="11"/>
      <c r="E61" s="12">
        <v>26</v>
      </c>
      <c r="G61" s="23">
        <v>11652362</v>
      </c>
      <c r="I61" s="23">
        <v>11442100</v>
      </c>
      <c r="K61" s="24">
        <v>19626835</v>
      </c>
    </row>
    <row r="62" spans="1:11" ht="21.75" customHeight="1">
      <c r="A62" s="15" t="s">
        <v>39</v>
      </c>
      <c r="C62" s="11"/>
      <c r="D62" s="11"/>
      <c r="E62" s="12">
        <v>21</v>
      </c>
      <c r="G62" s="23">
        <v>5552874</v>
      </c>
      <c r="I62" s="23">
        <v>5552874</v>
      </c>
      <c r="K62" s="24">
        <v>6137627</v>
      </c>
    </row>
    <row r="63" spans="1:11" ht="21.75" customHeight="1">
      <c r="A63" s="15" t="s">
        <v>40</v>
      </c>
      <c r="C63" s="11"/>
      <c r="D63" s="11"/>
      <c r="E63" s="12">
        <v>21</v>
      </c>
      <c r="G63" s="23">
        <v>0</v>
      </c>
      <c r="I63" s="23">
        <v>3500000</v>
      </c>
      <c r="K63" s="24">
        <v>0</v>
      </c>
    </row>
    <row r="64" spans="1:11" ht="21.75" customHeight="1">
      <c r="A64" s="15" t="s">
        <v>41</v>
      </c>
      <c r="C64" s="11"/>
      <c r="D64" s="11"/>
      <c r="E64" s="12">
        <v>12</v>
      </c>
      <c r="G64" s="23">
        <v>864658</v>
      </c>
      <c r="I64" s="23">
        <v>864658</v>
      </c>
      <c r="K64" s="24">
        <v>0</v>
      </c>
    </row>
    <row r="65" spans="1:11" ht="21.75" customHeight="1">
      <c r="A65" s="10" t="s">
        <v>42</v>
      </c>
      <c r="B65" s="15"/>
      <c r="G65" s="26">
        <v>9761041</v>
      </c>
      <c r="I65" s="26">
        <v>9753287</v>
      </c>
      <c r="K65" s="27">
        <v>16145746</v>
      </c>
    </row>
    <row r="66" spans="1:11" ht="8.1" customHeight="1">
      <c r="A66" s="9"/>
      <c r="C66" s="11"/>
      <c r="D66" s="11"/>
      <c r="E66" s="3"/>
      <c r="F66" s="16"/>
      <c r="G66" s="17"/>
      <c r="H66" s="16"/>
      <c r="I66" s="17"/>
      <c r="J66" s="16"/>
      <c r="K66" s="18"/>
    </row>
    <row r="67" spans="1:11" ht="21.75" customHeight="1">
      <c r="A67" s="1" t="s">
        <v>43</v>
      </c>
      <c r="G67" s="37">
        <f>SUM(G57:G65)</f>
        <v>144040028.50999999</v>
      </c>
      <c r="I67" s="37">
        <f>SUM(I57:I65)</f>
        <v>146254565</v>
      </c>
      <c r="K67" s="38">
        <f>SUM(K57:K65)</f>
        <v>373889588</v>
      </c>
    </row>
    <row r="68" spans="1:11" ht="21.75" customHeight="1">
      <c r="C68" s="11"/>
      <c r="D68" s="11"/>
      <c r="G68" s="23"/>
      <c r="I68" s="23"/>
      <c r="K68" s="24"/>
    </row>
    <row r="69" spans="1:11" ht="21.75" customHeight="1">
      <c r="A69" s="1" t="s">
        <v>44</v>
      </c>
      <c r="C69" s="11"/>
      <c r="D69" s="11"/>
      <c r="G69" s="22"/>
      <c r="I69" s="22"/>
    </row>
    <row r="70" spans="1:11" ht="8.1" customHeight="1">
      <c r="A70" s="1"/>
      <c r="C70" s="11"/>
      <c r="D70" s="11"/>
      <c r="G70" s="22"/>
      <c r="I70" s="22"/>
    </row>
    <row r="71" spans="1:11" ht="21.75" customHeight="1">
      <c r="A71" s="10" t="s">
        <v>35</v>
      </c>
      <c r="C71" s="11"/>
      <c r="D71" s="11"/>
      <c r="E71" s="12">
        <v>21</v>
      </c>
      <c r="G71" s="22">
        <v>3929248</v>
      </c>
      <c r="I71" s="22">
        <v>3929248</v>
      </c>
      <c r="K71" s="13">
        <v>12928670</v>
      </c>
    </row>
    <row r="72" spans="1:11" ht="21.75" customHeight="1">
      <c r="A72" s="15" t="s">
        <v>45</v>
      </c>
      <c r="B72" s="15"/>
      <c r="E72" s="12">
        <v>21</v>
      </c>
      <c r="G72" s="23">
        <v>13681172</v>
      </c>
      <c r="I72" s="23">
        <v>13681172</v>
      </c>
      <c r="K72" s="24">
        <v>7721320</v>
      </c>
    </row>
    <row r="73" spans="1:11" ht="21.75" customHeight="1">
      <c r="A73" s="15" t="s">
        <v>46</v>
      </c>
      <c r="B73" s="15"/>
      <c r="E73" s="12">
        <v>23</v>
      </c>
      <c r="G73" s="23">
        <v>4938412</v>
      </c>
      <c r="I73" s="23">
        <v>4938412</v>
      </c>
      <c r="K73" s="24">
        <v>3683941</v>
      </c>
    </row>
    <row r="74" spans="1:11" ht="21.75" customHeight="1">
      <c r="A74" s="15" t="s">
        <v>47</v>
      </c>
      <c r="B74" s="15"/>
      <c r="G74" s="26">
        <v>27418641</v>
      </c>
      <c r="I74" s="26">
        <v>27418641</v>
      </c>
      <c r="K74" s="27">
        <v>11569085</v>
      </c>
    </row>
    <row r="75" spans="1:11" ht="8.1" customHeight="1">
      <c r="A75" s="9"/>
      <c r="C75" s="11"/>
      <c r="D75" s="11"/>
      <c r="E75" s="3"/>
      <c r="F75" s="16"/>
      <c r="G75" s="17"/>
      <c r="H75" s="16"/>
      <c r="I75" s="17"/>
      <c r="J75" s="16"/>
      <c r="K75" s="18"/>
    </row>
    <row r="76" spans="1:11" ht="21.75" customHeight="1">
      <c r="A76" s="1" t="s">
        <v>48</v>
      </c>
      <c r="D76" s="11"/>
      <c r="G76" s="26">
        <f>SUM(G71:G74)</f>
        <v>49967473</v>
      </c>
      <c r="I76" s="26">
        <f>SUM(I71:I74)</f>
        <v>49967473</v>
      </c>
      <c r="K76" s="27">
        <f>SUM(K71:K74)</f>
        <v>35903016</v>
      </c>
    </row>
    <row r="77" spans="1:11" ht="8.1" customHeight="1">
      <c r="A77" s="9"/>
      <c r="C77" s="11"/>
      <c r="D77" s="11"/>
      <c r="E77" s="3"/>
      <c r="F77" s="16"/>
      <c r="G77" s="17"/>
      <c r="H77" s="16"/>
      <c r="I77" s="17"/>
      <c r="J77" s="16"/>
      <c r="K77" s="18"/>
    </row>
    <row r="78" spans="1:11" ht="21.75" customHeight="1">
      <c r="A78" s="1" t="s">
        <v>49</v>
      </c>
      <c r="G78" s="26">
        <f>SUM(G67+G76)</f>
        <v>194007501.50999999</v>
      </c>
      <c r="I78" s="26">
        <f>SUM(I67+I76)</f>
        <v>196222038</v>
      </c>
      <c r="K78" s="27">
        <f>SUM(K67+K76)</f>
        <v>409792604</v>
      </c>
    </row>
    <row r="79" spans="1:11" ht="21.75" customHeight="1">
      <c r="C79" s="11"/>
      <c r="D79" s="11"/>
      <c r="I79" s="13"/>
    </row>
    <row r="80" spans="1:11" ht="21.75" customHeight="1">
      <c r="C80" s="11"/>
      <c r="D80" s="11"/>
      <c r="I80" s="13"/>
    </row>
    <row r="81" spans="1:11" ht="21.75" customHeight="1">
      <c r="C81" s="11"/>
      <c r="D81" s="11"/>
      <c r="I81" s="13"/>
    </row>
    <row r="82" spans="1:11" ht="21.75" customHeight="1">
      <c r="C82" s="11"/>
      <c r="D82" s="11"/>
      <c r="I82" s="13"/>
    </row>
    <row r="83" spans="1:11" ht="21.75" customHeight="1">
      <c r="C83" s="11"/>
      <c r="D83" s="11"/>
      <c r="I83" s="13"/>
    </row>
    <row r="84" spans="1:11" ht="21.75" customHeight="1">
      <c r="C84" s="11"/>
      <c r="D84" s="11"/>
      <c r="I84" s="13"/>
    </row>
    <row r="85" spans="1:11" ht="27.75" customHeight="1">
      <c r="C85" s="11"/>
      <c r="D85" s="11"/>
      <c r="I85" s="13"/>
    </row>
    <row r="86" spans="1:11" ht="13.5" customHeight="1">
      <c r="C86" s="11"/>
      <c r="D86" s="11"/>
      <c r="I86" s="13"/>
    </row>
    <row r="87" spans="1:11" ht="21.9" customHeight="1">
      <c r="A87" s="31" t="s">
        <v>30</v>
      </c>
      <c r="B87" s="31"/>
      <c r="C87" s="32"/>
      <c r="D87" s="32"/>
      <c r="E87" s="33"/>
      <c r="F87" s="31"/>
      <c r="G87" s="27"/>
      <c r="H87" s="31"/>
      <c r="I87" s="27"/>
      <c r="J87" s="31"/>
      <c r="K87" s="27"/>
    </row>
    <row r="88" spans="1:11" s="1" customFormat="1" ht="21.75" customHeight="1">
      <c r="A88" s="1" t="str">
        <f>A1</f>
        <v>บริษัท ทเวนตี้ โฟร์ คอน แอนด์ ซัพพลาย จำกัด (มหาชน)</v>
      </c>
      <c r="C88" s="2"/>
      <c r="D88" s="2"/>
      <c r="E88" s="3"/>
      <c r="G88" s="4"/>
      <c r="I88" s="4"/>
      <c r="K88" s="4"/>
    </row>
    <row r="89" spans="1:11" s="1" customFormat="1" ht="21.75" customHeight="1">
      <c r="A89" s="1" t="s">
        <v>31</v>
      </c>
      <c r="C89" s="2"/>
      <c r="D89" s="2"/>
      <c r="E89" s="3"/>
      <c r="G89" s="4"/>
      <c r="I89" s="4"/>
      <c r="K89" s="4"/>
    </row>
    <row r="90" spans="1:11" s="1" customFormat="1" ht="21.75" customHeight="1">
      <c r="A90" s="5" t="s">
        <v>2</v>
      </c>
      <c r="B90" s="5"/>
      <c r="C90" s="6"/>
      <c r="D90" s="6"/>
      <c r="E90" s="7"/>
      <c r="F90" s="5"/>
      <c r="G90" s="8"/>
      <c r="H90" s="5"/>
      <c r="I90" s="8"/>
      <c r="J90" s="5"/>
      <c r="K90" s="8"/>
    </row>
    <row r="91" spans="1:11" ht="21.75" customHeight="1">
      <c r="A91" s="9"/>
      <c r="C91" s="11"/>
      <c r="D91" s="11"/>
      <c r="I91" s="13"/>
    </row>
    <row r="92" spans="1:11" ht="21.75" customHeight="1">
      <c r="A92" s="9"/>
      <c r="C92" s="11"/>
      <c r="D92" s="11"/>
      <c r="G92" s="34" t="s">
        <v>3</v>
      </c>
      <c r="H92" s="15"/>
      <c r="I92" s="133" t="s">
        <v>4</v>
      </c>
      <c r="J92" s="133"/>
      <c r="K92" s="133"/>
    </row>
    <row r="93" spans="1:11" ht="21.75" customHeight="1">
      <c r="A93" s="9"/>
      <c r="C93" s="11"/>
      <c r="D93" s="11"/>
      <c r="G93" s="4" t="s">
        <v>5</v>
      </c>
      <c r="I93" s="4" t="s">
        <v>5</v>
      </c>
      <c r="K93" s="4" t="s">
        <v>6</v>
      </c>
    </row>
    <row r="94" spans="1:11" ht="21.75" customHeight="1">
      <c r="A94" s="9"/>
      <c r="C94" s="11"/>
      <c r="D94" s="11"/>
      <c r="E94" s="7" t="s">
        <v>7</v>
      </c>
      <c r="F94" s="16"/>
      <c r="G94" s="8" t="s">
        <v>8</v>
      </c>
      <c r="H94" s="16"/>
      <c r="I94" s="8" t="s">
        <v>8</v>
      </c>
      <c r="J94" s="16"/>
      <c r="K94" s="8" t="s">
        <v>8</v>
      </c>
    </row>
    <row r="95" spans="1:11" ht="8.1" customHeight="1">
      <c r="C95" s="11"/>
      <c r="D95" s="11"/>
      <c r="G95" s="22"/>
      <c r="I95" s="22"/>
    </row>
    <row r="96" spans="1:11" ht="21.75" customHeight="1">
      <c r="A96" s="1" t="s">
        <v>50</v>
      </c>
      <c r="C96" s="2"/>
      <c r="D96" s="11"/>
      <c r="G96" s="35"/>
      <c r="I96" s="35"/>
      <c r="K96" s="10"/>
    </row>
    <row r="97" spans="1:11" ht="8.1" customHeight="1">
      <c r="A97" s="1"/>
      <c r="C97" s="2"/>
      <c r="D97" s="11"/>
      <c r="G97" s="35"/>
      <c r="I97" s="35"/>
      <c r="K97" s="10"/>
    </row>
    <row r="98" spans="1:11" ht="21.75" customHeight="1">
      <c r="A98" s="1" t="s">
        <v>51</v>
      </c>
      <c r="C98" s="11"/>
      <c r="D98" s="11"/>
      <c r="G98" s="23"/>
      <c r="I98" s="23"/>
      <c r="K98" s="24"/>
    </row>
    <row r="99" spans="1:11" ht="8.1" customHeight="1">
      <c r="A99" s="1"/>
      <c r="C99" s="11"/>
      <c r="D99" s="11"/>
      <c r="G99" s="22"/>
      <c r="I99" s="22"/>
    </row>
    <row r="100" spans="1:11" ht="21.75" customHeight="1">
      <c r="A100" s="15" t="s">
        <v>52</v>
      </c>
      <c r="B100" s="15"/>
      <c r="C100" s="39"/>
      <c r="D100" s="39"/>
      <c r="G100" s="23"/>
      <c r="I100" s="23"/>
      <c r="K100" s="24"/>
    </row>
    <row r="101" spans="1:11" ht="21.75" customHeight="1">
      <c r="A101" s="15"/>
      <c r="B101" s="15" t="s">
        <v>53</v>
      </c>
      <c r="C101" s="39"/>
      <c r="D101" s="39"/>
      <c r="G101" s="23"/>
      <c r="I101" s="23"/>
      <c r="K101" s="24"/>
    </row>
    <row r="102" spans="1:11" ht="21.75" customHeight="1">
      <c r="A102" s="15"/>
      <c r="B102" s="39" t="s">
        <v>54</v>
      </c>
      <c r="D102" s="39"/>
      <c r="G102" s="35"/>
      <c r="I102" s="35"/>
      <c r="K102" s="10"/>
    </row>
    <row r="103" spans="1:11" ht="21.75" customHeight="1" thickBot="1">
      <c r="A103" s="15"/>
      <c r="B103" s="39"/>
      <c r="C103" s="10" t="s">
        <v>55</v>
      </c>
      <c r="D103" s="39"/>
      <c r="G103" s="29">
        <v>215000000</v>
      </c>
      <c r="I103" s="29">
        <v>215000000</v>
      </c>
      <c r="K103" s="30">
        <v>215000000</v>
      </c>
    </row>
    <row r="104" spans="1:11" ht="8.1" customHeight="1" thickTop="1">
      <c r="A104" s="9"/>
      <c r="C104" s="11"/>
      <c r="D104" s="11"/>
      <c r="E104" s="3"/>
      <c r="F104" s="16"/>
      <c r="G104" s="17"/>
      <c r="H104" s="16"/>
      <c r="I104" s="17"/>
      <c r="J104" s="16"/>
      <c r="K104" s="18"/>
    </row>
    <row r="105" spans="1:11" ht="21.75" customHeight="1">
      <c r="A105" s="15"/>
      <c r="B105" s="15" t="s">
        <v>56</v>
      </c>
      <c r="C105" s="39"/>
      <c r="D105" s="39"/>
      <c r="G105" s="23"/>
      <c r="I105" s="23"/>
      <c r="K105" s="24"/>
    </row>
    <row r="106" spans="1:11" ht="21.75" customHeight="1">
      <c r="A106" s="15"/>
      <c r="B106" s="39" t="s">
        <v>54</v>
      </c>
      <c r="C106" s="39"/>
      <c r="D106" s="39"/>
      <c r="G106" s="23"/>
      <c r="I106" s="23"/>
      <c r="K106" s="24"/>
    </row>
    <row r="107" spans="1:11" ht="21.75" customHeight="1">
      <c r="A107" s="15"/>
      <c r="B107" s="39"/>
      <c r="C107" s="10" t="s">
        <v>57</v>
      </c>
      <c r="D107" s="39"/>
      <c r="G107" s="23">
        <v>215000000</v>
      </c>
      <c r="I107" s="23">
        <v>215000000</v>
      </c>
      <c r="K107" s="24">
        <v>215000000</v>
      </c>
    </row>
    <row r="108" spans="1:11" ht="21.75" customHeight="1">
      <c r="A108" s="15" t="s">
        <v>58</v>
      </c>
      <c r="B108" s="39"/>
      <c r="D108" s="39"/>
      <c r="G108" s="23">
        <v>365378656</v>
      </c>
      <c r="I108" s="23">
        <v>365378656</v>
      </c>
      <c r="K108" s="24">
        <v>365378656</v>
      </c>
    </row>
    <row r="109" spans="1:11" ht="21.75" customHeight="1">
      <c r="A109" s="15" t="s">
        <v>59</v>
      </c>
      <c r="B109" s="15"/>
      <c r="C109" s="15"/>
      <c r="D109" s="15"/>
      <c r="G109" s="23"/>
      <c r="I109" s="23"/>
      <c r="K109" s="24"/>
    </row>
    <row r="110" spans="1:11" ht="21.75" customHeight="1">
      <c r="A110" s="15"/>
      <c r="B110" s="15" t="s">
        <v>60</v>
      </c>
      <c r="C110" s="15"/>
      <c r="D110" s="15"/>
      <c r="E110" s="12">
        <v>25</v>
      </c>
      <c r="G110" s="23">
        <v>2675000</v>
      </c>
      <c r="I110" s="23">
        <v>2675000</v>
      </c>
      <c r="K110" s="24">
        <v>2675000</v>
      </c>
    </row>
    <row r="111" spans="1:11" ht="18.600000000000001">
      <c r="A111" s="15"/>
      <c r="B111" s="15" t="s">
        <v>61</v>
      </c>
      <c r="C111" s="15"/>
      <c r="D111" s="15"/>
      <c r="G111" s="23">
        <f>Thai10!K16</f>
        <v>-21785383.832000002</v>
      </c>
      <c r="I111" s="23">
        <f>Thai11!K25</f>
        <v>-20796207</v>
      </c>
      <c r="K111" s="24">
        <v>23285660</v>
      </c>
    </row>
    <row r="112" spans="1:11" ht="18.600000000000001">
      <c r="A112" s="15" t="s">
        <v>62</v>
      </c>
      <c r="B112" s="15"/>
      <c r="C112" s="15"/>
      <c r="D112" s="15"/>
      <c r="G112" s="26">
        <v>2730615</v>
      </c>
      <c r="I112" s="26">
        <v>2730615</v>
      </c>
      <c r="K112" s="27">
        <v>2730615</v>
      </c>
    </row>
    <row r="113" spans="1:11" ht="8.1" customHeight="1">
      <c r="A113" s="9"/>
      <c r="B113" s="39"/>
      <c r="C113" s="11"/>
      <c r="D113" s="11"/>
      <c r="E113" s="3"/>
      <c r="F113" s="16"/>
      <c r="G113" s="17"/>
      <c r="H113" s="16"/>
      <c r="I113" s="17"/>
      <c r="J113" s="16"/>
      <c r="K113" s="18"/>
    </row>
    <row r="114" spans="1:11" ht="21.75" customHeight="1">
      <c r="A114" s="1" t="s">
        <v>63</v>
      </c>
      <c r="C114" s="11"/>
      <c r="D114" s="11"/>
      <c r="G114" s="26">
        <f>SUM(G107:G112)</f>
        <v>563998887.16799998</v>
      </c>
      <c r="I114" s="26">
        <f>SUM(I107:I112)</f>
        <v>564988064</v>
      </c>
      <c r="K114" s="27">
        <f>SUM(K107:K112)</f>
        <v>609069931</v>
      </c>
    </row>
    <row r="115" spans="1:11" ht="8.1" customHeight="1">
      <c r="A115" s="9"/>
      <c r="C115" s="11"/>
      <c r="D115" s="11"/>
      <c r="E115" s="3"/>
      <c r="F115" s="16"/>
      <c r="G115" s="17"/>
      <c r="H115" s="16"/>
      <c r="I115" s="17"/>
      <c r="J115" s="16"/>
      <c r="K115" s="18"/>
    </row>
    <row r="116" spans="1:11" ht="21.75" customHeight="1" thickBot="1">
      <c r="A116" s="1" t="s">
        <v>64</v>
      </c>
      <c r="B116" s="1"/>
      <c r="C116" s="11"/>
      <c r="D116" s="11"/>
      <c r="G116" s="29">
        <f>SUM(G78+G114)</f>
        <v>758006388.67799997</v>
      </c>
      <c r="I116" s="29">
        <f>SUM(I78+I114)</f>
        <v>761210102</v>
      </c>
      <c r="K116" s="30">
        <f>SUM(K78+K114)</f>
        <v>1018862535</v>
      </c>
    </row>
    <row r="117" spans="1:11" ht="8.1" customHeight="1" thickTop="1">
      <c r="A117" s="1"/>
      <c r="B117" s="1"/>
      <c r="C117" s="11"/>
      <c r="D117" s="11"/>
      <c r="G117" s="24"/>
      <c r="K117" s="24"/>
    </row>
    <row r="125" spans="1:11" ht="24" customHeight="1">
      <c r="H125" s="13"/>
      <c r="I125" s="13"/>
      <c r="J125" s="13"/>
    </row>
    <row r="126" spans="1:11" ht="23.25" customHeight="1">
      <c r="H126" s="13"/>
      <c r="I126" s="13"/>
      <c r="J126" s="13"/>
    </row>
    <row r="127" spans="1:11" ht="25.5" customHeight="1"/>
    <row r="128" spans="1:11" ht="25.5" customHeight="1"/>
    <row r="129" spans="1:11" ht="18.75" customHeight="1"/>
    <row r="130" spans="1:11" ht="21.9" customHeight="1">
      <c r="A130" s="31" t="str">
        <f>A44</f>
        <v>หมายเหตุประกอบงบการเงินเป็นส่วนหนึ่งของงบการเงินนี้</v>
      </c>
      <c r="B130" s="31"/>
      <c r="C130" s="32"/>
      <c r="D130" s="32"/>
      <c r="E130" s="33"/>
      <c r="F130" s="31"/>
      <c r="G130" s="27"/>
      <c r="H130" s="31"/>
      <c r="I130" s="31"/>
      <c r="J130" s="31"/>
      <c r="K130" s="27"/>
    </row>
  </sheetData>
  <mergeCells count="4">
    <mergeCell ref="I5:K5"/>
    <mergeCell ref="A41:K41"/>
    <mergeCell ref="I49:K49"/>
    <mergeCell ref="I92:K92"/>
  </mergeCells>
  <pageMargins left="0.8" right="0.5" top="0.5" bottom="0.6" header="0.49" footer="0.4"/>
  <pageSetup paperSize="9" scale="95" firstPageNumber="6" orientation="portrait" useFirstPageNumber="1" horizontalDpi="1200" verticalDpi="1200" r:id="rId1"/>
  <headerFooter>
    <oddFooter>&amp;R&amp;"Browallia New,Regular"&amp;13&amp;P</oddFooter>
  </headerFooter>
  <rowBreaks count="2" manualBreakCount="2">
    <brk id="44" max="8" man="1"/>
    <brk id="8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34D6B-126A-4684-920C-C0C63F6FE0C1}">
  <dimension ref="A1:J58"/>
  <sheetViews>
    <sheetView zoomScale="115" zoomScaleNormal="115" zoomScaleSheetLayoutView="100" workbookViewId="0">
      <selection activeCell="C38" sqref="C38"/>
    </sheetView>
  </sheetViews>
  <sheetFormatPr defaultRowHeight="21.15" customHeight="1"/>
  <cols>
    <col min="1" max="2" width="1.6640625" style="10" customWidth="1"/>
    <col min="3" max="3" width="43.6640625" style="10" customWidth="1"/>
    <col min="4" max="4" width="8.6640625" style="12" customWidth="1"/>
    <col min="5" max="5" width="0.88671875" style="10" customWidth="1"/>
    <col min="6" max="6" width="13.6640625" style="13" customWidth="1"/>
    <col min="7" max="7" width="0.88671875" style="10" customWidth="1"/>
    <col min="8" max="8" width="13.6640625" style="10" customWidth="1"/>
    <col min="9" max="9" width="0.88671875" style="10" customWidth="1"/>
    <col min="10" max="10" width="13.6640625" style="13" customWidth="1"/>
    <col min="11" max="225" width="9.109375" style="10"/>
    <col min="226" max="229" width="2.5546875" style="10" customWidth="1"/>
    <col min="230" max="230" width="38" style="10" customWidth="1"/>
    <col min="231" max="231" width="9.109375" style="10"/>
    <col min="232" max="232" width="1.5546875" style="10" customWidth="1"/>
    <col min="233" max="233" width="13.5546875" style="10" customWidth="1"/>
    <col min="234" max="234" width="1.5546875" style="10" customWidth="1"/>
    <col min="235" max="235" width="13.5546875" style="10" customWidth="1"/>
    <col min="236" max="236" width="9.109375" style="10"/>
    <col min="237" max="237" width="16.44140625" style="10" customWidth="1"/>
    <col min="238" max="238" width="13.88671875" style="10" customWidth="1"/>
    <col min="239" max="239" width="9.44140625" style="10" bestFit="1" customWidth="1"/>
    <col min="240" max="481" width="9.109375" style="10"/>
    <col min="482" max="485" width="2.5546875" style="10" customWidth="1"/>
    <col min="486" max="486" width="38" style="10" customWidth="1"/>
    <col min="487" max="487" width="9.109375" style="10"/>
    <col min="488" max="488" width="1.5546875" style="10" customWidth="1"/>
    <col min="489" max="489" width="13.5546875" style="10" customWidth="1"/>
    <col min="490" max="490" width="1.5546875" style="10" customWidth="1"/>
    <col min="491" max="491" width="13.5546875" style="10" customWidth="1"/>
    <col min="492" max="492" width="9.109375" style="10"/>
    <col min="493" max="493" width="16.44140625" style="10" customWidth="1"/>
    <col min="494" max="494" width="13.88671875" style="10" customWidth="1"/>
    <col min="495" max="495" width="9.44140625" style="10" bestFit="1" customWidth="1"/>
    <col min="496" max="737" width="9.109375" style="10"/>
    <col min="738" max="741" width="2.5546875" style="10" customWidth="1"/>
    <col min="742" max="742" width="38" style="10" customWidth="1"/>
    <col min="743" max="743" width="9.109375" style="10"/>
    <col min="744" max="744" width="1.5546875" style="10" customWidth="1"/>
    <col min="745" max="745" width="13.5546875" style="10" customWidth="1"/>
    <col min="746" max="746" width="1.5546875" style="10" customWidth="1"/>
    <col min="747" max="747" width="13.5546875" style="10" customWidth="1"/>
    <col min="748" max="748" width="9.109375" style="10"/>
    <col min="749" max="749" width="16.44140625" style="10" customWidth="1"/>
    <col min="750" max="750" width="13.88671875" style="10" customWidth="1"/>
    <col min="751" max="751" width="9.44140625" style="10" bestFit="1" customWidth="1"/>
    <col min="752" max="993" width="9.109375" style="10"/>
    <col min="994" max="997" width="2.5546875" style="10" customWidth="1"/>
    <col min="998" max="998" width="38" style="10" customWidth="1"/>
    <col min="999" max="999" width="9.109375" style="10"/>
    <col min="1000" max="1000" width="1.5546875" style="10" customWidth="1"/>
    <col min="1001" max="1001" width="13.5546875" style="10" customWidth="1"/>
    <col min="1002" max="1002" width="1.5546875" style="10" customWidth="1"/>
    <col min="1003" max="1003" width="13.5546875" style="10" customWidth="1"/>
    <col min="1004" max="1004" width="9.109375" style="10"/>
    <col min="1005" max="1005" width="16.44140625" style="10" customWidth="1"/>
    <col min="1006" max="1006" width="13.88671875" style="10" customWidth="1"/>
    <col min="1007" max="1007" width="9.44140625" style="10" bestFit="1" customWidth="1"/>
    <col min="1008" max="1249" width="9.109375" style="10"/>
    <col min="1250" max="1253" width="2.5546875" style="10" customWidth="1"/>
    <col min="1254" max="1254" width="38" style="10" customWidth="1"/>
    <col min="1255" max="1255" width="9.109375" style="10"/>
    <col min="1256" max="1256" width="1.5546875" style="10" customWidth="1"/>
    <col min="1257" max="1257" width="13.5546875" style="10" customWidth="1"/>
    <col min="1258" max="1258" width="1.5546875" style="10" customWidth="1"/>
    <col min="1259" max="1259" width="13.5546875" style="10" customWidth="1"/>
    <col min="1260" max="1260" width="9.109375" style="10"/>
    <col min="1261" max="1261" width="16.44140625" style="10" customWidth="1"/>
    <col min="1262" max="1262" width="13.88671875" style="10" customWidth="1"/>
    <col min="1263" max="1263" width="9.44140625" style="10" bestFit="1" customWidth="1"/>
    <col min="1264" max="1505" width="9.109375" style="10"/>
    <col min="1506" max="1509" width="2.5546875" style="10" customWidth="1"/>
    <col min="1510" max="1510" width="38" style="10" customWidth="1"/>
    <col min="1511" max="1511" width="9.109375" style="10"/>
    <col min="1512" max="1512" width="1.5546875" style="10" customWidth="1"/>
    <col min="1513" max="1513" width="13.5546875" style="10" customWidth="1"/>
    <col min="1514" max="1514" width="1.5546875" style="10" customWidth="1"/>
    <col min="1515" max="1515" width="13.5546875" style="10" customWidth="1"/>
    <col min="1516" max="1516" width="9.109375" style="10"/>
    <col min="1517" max="1517" width="16.44140625" style="10" customWidth="1"/>
    <col min="1518" max="1518" width="13.88671875" style="10" customWidth="1"/>
    <col min="1519" max="1519" width="9.44140625" style="10" bestFit="1" customWidth="1"/>
    <col min="1520" max="1761" width="9.109375" style="10"/>
    <col min="1762" max="1765" width="2.5546875" style="10" customWidth="1"/>
    <col min="1766" max="1766" width="38" style="10" customWidth="1"/>
    <col min="1767" max="1767" width="9.109375" style="10"/>
    <col min="1768" max="1768" width="1.5546875" style="10" customWidth="1"/>
    <col min="1769" max="1769" width="13.5546875" style="10" customWidth="1"/>
    <col min="1770" max="1770" width="1.5546875" style="10" customWidth="1"/>
    <col min="1771" max="1771" width="13.5546875" style="10" customWidth="1"/>
    <col min="1772" max="1772" width="9.109375" style="10"/>
    <col min="1773" max="1773" width="16.44140625" style="10" customWidth="1"/>
    <col min="1774" max="1774" width="13.88671875" style="10" customWidth="1"/>
    <col min="1775" max="1775" width="9.44140625" style="10" bestFit="1" customWidth="1"/>
    <col min="1776" max="2017" width="9.109375" style="10"/>
    <col min="2018" max="2021" width="2.5546875" style="10" customWidth="1"/>
    <col min="2022" max="2022" width="38" style="10" customWidth="1"/>
    <col min="2023" max="2023" width="9.109375" style="10"/>
    <col min="2024" max="2024" width="1.5546875" style="10" customWidth="1"/>
    <col min="2025" max="2025" width="13.5546875" style="10" customWidth="1"/>
    <col min="2026" max="2026" width="1.5546875" style="10" customWidth="1"/>
    <col min="2027" max="2027" width="13.5546875" style="10" customWidth="1"/>
    <col min="2028" max="2028" width="9.109375" style="10"/>
    <col min="2029" max="2029" width="16.44140625" style="10" customWidth="1"/>
    <col min="2030" max="2030" width="13.88671875" style="10" customWidth="1"/>
    <col min="2031" max="2031" width="9.44140625" style="10" bestFit="1" customWidth="1"/>
    <col min="2032" max="2273" width="9.109375" style="10"/>
    <col min="2274" max="2277" width="2.5546875" style="10" customWidth="1"/>
    <col min="2278" max="2278" width="38" style="10" customWidth="1"/>
    <col min="2279" max="2279" width="9.109375" style="10"/>
    <col min="2280" max="2280" width="1.5546875" style="10" customWidth="1"/>
    <col min="2281" max="2281" width="13.5546875" style="10" customWidth="1"/>
    <col min="2282" max="2282" width="1.5546875" style="10" customWidth="1"/>
    <col min="2283" max="2283" width="13.5546875" style="10" customWidth="1"/>
    <col min="2284" max="2284" width="9.109375" style="10"/>
    <col min="2285" max="2285" width="16.44140625" style="10" customWidth="1"/>
    <col min="2286" max="2286" width="13.88671875" style="10" customWidth="1"/>
    <col min="2287" max="2287" width="9.44140625" style="10" bestFit="1" customWidth="1"/>
    <col min="2288" max="2529" width="9.109375" style="10"/>
    <col min="2530" max="2533" width="2.5546875" style="10" customWidth="1"/>
    <col min="2534" max="2534" width="38" style="10" customWidth="1"/>
    <col min="2535" max="2535" width="9.109375" style="10"/>
    <col min="2536" max="2536" width="1.5546875" style="10" customWidth="1"/>
    <col min="2537" max="2537" width="13.5546875" style="10" customWidth="1"/>
    <col min="2538" max="2538" width="1.5546875" style="10" customWidth="1"/>
    <col min="2539" max="2539" width="13.5546875" style="10" customWidth="1"/>
    <col min="2540" max="2540" width="9.109375" style="10"/>
    <col min="2541" max="2541" width="16.44140625" style="10" customWidth="1"/>
    <col min="2542" max="2542" width="13.88671875" style="10" customWidth="1"/>
    <col min="2543" max="2543" width="9.44140625" style="10" bestFit="1" customWidth="1"/>
    <col min="2544" max="2785" width="9.109375" style="10"/>
    <col min="2786" max="2789" width="2.5546875" style="10" customWidth="1"/>
    <col min="2790" max="2790" width="38" style="10" customWidth="1"/>
    <col min="2791" max="2791" width="9.109375" style="10"/>
    <col min="2792" max="2792" width="1.5546875" style="10" customWidth="1"/>
    <col min="2793" max="2793" width="13.5546875" style="10" customWidth="1"/>
    <col min="2794" max="2794" width="1.5546875" style="10" customWidth="1"/>
    <col min="2795" max="2795" width="13.5546875" style="10" customWidth="1"/>
    <col min="2796" max="2796" width="9.109375" style="10"/>
    <col min="2797" max="2797" width="16.44140625" style="10" customWidth="1"/>
    <col min="2798" max="2798" width="13.88671875" style="10" customWidth="1"/>
    <col min="2799" max="2799" width="9.44140625" style="10" bestFit="1" customWidth="1"/>
    <col min="2800" max="3041" width="9.109375" style="10"/>
    <col min="3042" max="3045" width="2.5546875" style="10" customWidth="1"/>
    <col min="3046" max="3046" width="38" style="10" customWidth="1"/>
    <col min="3047" max="3047" width="9.109375" style="10"/>
    <col min="3048" max="3048" width="1.5546875" style="10" customWidth="1"/>
    <col min="3049" max="3049" width="13.5546875" style="10" customWidth="1"/>
    <col min="3050" max="3050" width="1.5546875" style="10" customWidth="1"/>
    <col min="3051" max="3051" width="13.5546875" style="10" customWidth="1"/>
    <col min="3052" max="3052" width="9.109375" style="10"/>
    <col min="3053" max="3053" width="16.44140625" style="10" customWidth="1"/>
    <col min="3054" max="3054" width="13.88671875" style="10" customWidth="1"/>
    <col min="3055" max="3055" width="9.44140625" style="10" bestFit="1" customWidth="1"/>
    <col min="3056" max="3297" width="9.109375" style="10"/>
    <col min="3298" max="3301" width="2.5546875" style="10" customWidth="1"/>
    <col min="3302" max="3302" width="38" style="10" customWidth="1"/>
    <col min="3303" max="3303" width="9.109375" style="10"/>
    <col min="3304" max="3304" width="1.5546875" style="10" customWidth="1"/>
    <col min="3305" max="3305" width="13.5546875" style="10" customWidth="1"/>
    <col min="3306" max="3306" width="1.5546875" style="10" customWidth="1"/>
    <col min="3307" max="3307" width="13.5546875" style="10" customWidth="1"/>
    <col min="3308" max="3308" width="9.109375" style="10"/>
    <col min="3309" max="3309" width="16.44140625" style="10" customWidth="1"/>
    <col min="3310" max="3310" width="13.88671875" style="10" customWidth="1"/>
    <col min="3311" max="3311" width="9.44140625" style="10" bestFit="1" customWidth="1"/>
    <col min="3312" max="3553" width="9.109375" style="10"/>
    <col min="3554" max="3557" width="2.5546875" style="10" customWidth="1"/>
    <col min="3558" max="3558" width="38" style="10" customWidth="1"/>
    <col min="3559" max="3559" width="9.109375" style="10"/>
    <col min="3560" max="3560" width="1.5546875" style="10" customWidth="1"/>
    <col min="3561" max="3561" width="13.5546875" style="10" customWidth="1"/>
    <col min="3562" max="3562" width="1.5546875" style="10" customWidth="1"/>
    <col min="3563" max="3563" width="13.5546875" style="10" customWidth="1"/>
    <col min="3564" max="3564" width="9.109375" style="10"/>
    <col min="3565" max="3565" width="16.44140625" style="10" customWidth="1"/>
    <col min="3566" max="3566" width="13.88671875" style="10" customWidth="1"/>
    <col min="3567" max="3567" width="9.44140625" style="10" bestFit="1" customWidth="1"/>
    <col min="3568" max="3809" width="9.109375" style="10"/>
    <col min="3810" max="3813" width="2.5546875" style="10" customWidth="1"/>
    <col min="3814" max="3814" width="38" style="10" customWidth="1"/>
    <col min="3815" max="3815" width="9.109375" style="10"/>
    <col min="3816" max="3816" width="1.5546875" style="10" customWidth="1"/>
    <col min="3817" max="3817" width="13.5546875" style="10" customWidth="1"/>
    <col min="3818" max="3818" width="1.5546875" style="10" customWidth="1"/>
    <col min="3819" max="3819" width="13.5546875" style="10" customWidth="1"/>
    <col min="3820" max="3820" width="9.109375" style="10"/>
    <col min="3821" max="3821" width="16.44140625" style="10" customWidth="1"/>
    <col min="3822" max="3822" width="13.88671875" style="10" customWidth="1"/>
    <col min="3823" max="3823" width="9.44140625" style="10" bestFit="1" customWidth="1"/>
    <col min="3824" max="4065" width="9.109375" style="10"/>
    <col min="4066" max="4069" width="2.5546875" style="10" customWidth="1"/>
    <col min="4070" max="4070" width="38" style="10" customWidth="1"/>
    <col min="4071" max="4071" width="9.109375" style="10"/>
    <col min="4072" max="4072" width="1.5546875" style="10" customWidth="1"/>
    <col min="4073" max="4073" width="13.5546875" style="10" customWidth="1"/>
    <col min="4074" max="4074" width="1.5546875" style="10" customWidth="1"/>
    <col min="4075" max="4075" width="13.5546875" style="10" customWidth="1"/>
    <col min="4076" max="4076" width="9.109375" style="10"/>
    <col min="4077" max="4077" width="16.44140625" style="10" customWidth="1"/>
    <col min="4078" max="4078" width="13.88671875" style="10" customWidth="1"/>
    <col min="4079" max="4079" width="9.44140625" style="10" bestFit="1" customWidth="1"/>
    <col min="4080" max="4321" width="9.109375" style="10"/>
    <col min="4322" max="4325" width="2.5546875" style="10" customWidth="1"/>
    <col min="4326" max="4326" width="38" style="10" customWidth="1"/>
    <col min="4327" max="4327" width="9.109375" style="10"/>
    <col min="4328" max="4328" width="1.5546875" style="10" customWidth="1"/>
    <col min="4329" max="4329" width="13.5546875" style="10" customWidth="1"/>
    <col min="4330" max="4330" width="1.5546875" style="10" customWidth="1"/>
    <col min="4331" max="4331" width="13.5546875" style="10" customWidth="1"/>
    <col min="4332" max="4332" width="9.109375" style="10"/>
    <col min="4333" max="4333" width="16.44140625" style="10" customWidth="1"/>
    <col min="4334" max="4334" width="13.88671875" style="10" customWidth="1"/>
    <col min="4335" max="4335" width="9.44140625" style="10" bestFit="1" customWidth="1"/>
    <col min="4336" max="4577" width="9.109375" style="10"/>
    <col min="4578" max="4581" width="2.5546875" style="10" customWidth="1"/>
    <col min="4582" max="4582" width="38" style="10" customWidth="1"/>
    <col min="4583" max="4583" width="9.109375" style="10"/>
    <col min="4584" max="4584" width="1.5546875" style="10" customWidth="1"/>
    <col min="4585" max="4585" width="13.5546875" style="10" customWidth="1"/>
    <col min="4586" max="4586" width="1.5546875" style="10" customWidth="1"/>
    <col min="4587" max="4587" width="13.5546875" style="10" customWidth="1"/>
    <col min="4588" max="4588" width="9.109375" style="10"/>
    <col min="4589" max="4589" width="16.44140625" style="10" customWidth="1"/>
    <col min="4590" max="4590" width="13.88671875" style="10" customWidth="1"/>
    <col min="4591" max="4591" width="9.44140625" style="10" bestFit="1" customWidth="1"/>
    <col min="4592" max="4833" width="9.109375" style="10"/>
    <col min="4834" max="4837" width="2.5546875" style="10" customWidth="1"/>
    <col min="4838" max="4838" width="38" style="10" customWidth="1"/>
    <col min="4839" max="4839" width="9.109375" style="10"/>
    <col min="4840" max="4840" width="1.5546875" style="10" customWidth="1"/>
    <col min="4841" max="4841" width="13.5546875" style="10" customWidth="1"/>
    <col min="4842" max="4842" width="1.5546875" style="10" customWidth="1"/>
    <col min="4843" max="4843" width="13.5546875" style="10" customWidth="1"/>
    <col min="4844" max="4844" width="9.109375" style="10"/>
    <col min="4845" max="4845" width="16.44140625" style="10" customWidth="1"/>
    <col min="4846" max="4846" width="13.88671875" style="10" customWidth="1"/>
    <col min="4847" max="4847" width="9.44140625" style="10" bestFit="1" customWidth="1"/>
    <col min="4848" max="5089" width="9.109375" style="10"/>
    <col min="5090" max="5093" width="2.5546875" style="10" customWidth="1"/>
    <col min="5094" max="5094" width="38" style="10" customWidth="1"/>
    <col min="5095" max="5095" width="9.109375" style="10"/>
    <col min="5096" max="5096" width="1.5546875" style="10" customWidth="1"/>
    <col min="5097" max="5097" width="13.5546875" style="10" customWidth="1"/>
    <col min="5098" max="5098" width="1.5546875" style="10" customWidth="1"/>
    <col min="5099" max="5099" width="13.5546875" style="10" customWidth="1"/>
    <col min="5100" max="5100" width="9.109375" style="10"/>
    <col min="5101" max="5101" width="16.44140625" style="10" customWidth="1"/>
    <col min="5102" max="5102" width="13.88671875" style="10" customWidth="1"/>
    <col min="5103" max="5103" width="9.44140625" style="10" bestFit="1" customWidth="1"/>
    <col min="5104" max="5345" width="9.109375" style="10"/>
    <col min="5346" max="5349" width="2.5546875" style="10" customWidth="1"/>
    <col min="5350" max="5350" width="38" style="10" customWidth="1"/>
    <col min="5351" max="5351" width="9.109375" style="10"/>
    <col min="5352" max="5352" width="1.5546875" style="10" customWidth="1"/>
    <col min="5353" max="5353" width="13.5546875" style="10" customWidth="1"/>
    <col min="5354" max="5354" width="1.5546875" style="10" customWidth="1"/>
    <col min="5355" max="5355" width="13.5546875" style="10" customWidth="1"/>
    <col min="5356" max="5356" width="9.109375" style="10"/>
    <col min="5357" max="5357" width="16.44140625" style="10" customWidth="1"/>
    <col min="5358" max="5358" width="13.88671875" style="10" customWidth="1"/>
    <col min="5359" max="5359" width="9.44140625" style="10" bestFit="1" customWidth="1"/>
    <col min="5360" max="5601" width="9.109375" style="10"/>
    <col min="5602" max="5605" width="2.5546875" style="10" customWidth="1"/>
    <col min="5606" max="5606" width="38" style="10" customWidth="1"/>
    <col min="5607" max="5607" width="9.109375" style="10"/>
    <col min="5608" max="5608" width="1.5546875" style="10" customWidth="1"/>
    <col min="5609" max="5609" width="13.5546875" style="10" customWidth="1"/>
    <col min="5610" max="5610" width="1.5546875" style="10" customWidth="1"/>
    <col min="5611" max="5611" width="13.5546875" style="10" customWidth="1"/>
    <col min="5612" max="5612" width="9.109375" style="10"/>
    <col min="5613" max="5613" width="16.44140625" style="10" customWidth="1"/>
    <col min="5614" max="5614" width="13.88671875" style="10" customWidth="1"/>
    <col min="5615" max="5615" width="9.44140625" style="10" bestFit="1" customWidth="1"/>
    <col min="5616" max="5857" width="9.109375" style="10"/>
    <col min="5858" max="5861" width="2.5546875" style="10" customWidth="1"/>
    <col min="5862" max="5862" width="38" style="10" customWidth="1"/>
    <col min="5863" max="5863" width="9.109375" style="10"/>
    <col min="5864" max="5864" width="1.5546875" style="10" customWidth="1"/>
    <col min="5865" max="5865" width="13.5546875" style="10" customWidth="1"/>
    <col min="5866" max="5866" width="1.5546875" style="10" customWidth="1"/>
    <col min="5867" max="5867" width="13.5546875" style="10" customWidth="1"/>
    <col min="5868" max="5868" width="9.109375" style="10"/>
    <col min="5869" max="5869" width="16.44140625" style="10" customWidth="1"/>
    <col min="5870" max="5870" width="13.88671875" style="10" customWidth="1"/>
    <col min="5871" max="5871" width="9.44140625" style="10" bestFit="1" customWidth="1"/>
    <col min="5872" max="6113" width="9.109375" style="10"/>
    <col min="6114" max="6117" width="2.5546875" style="10" customWidth="1"/>
    <col min="6118" max="6118" width="38" style="10" customWidth="1"/>
    <col min="6119" max="6119" width="9.109375" style="10"/>
    <col min="6120" max="6120" width="1.5546875" style="10" customWidth="1"/>
    <col min="6121" max="6121" width="13.5546875" style="10" customWidth="1"/>
    <col min="6122" max="6122" width="1.5546875" style="10" customWidth="1"/>
    <col min="6123" max="6123" width="13.5546875" style="10" customWidth="1"/>
    <col min="6124" max="6124" width="9.109375" style="10"/>
    <col min="6125" max="6125" width="16.44140625" style="10" customWidth="1"/>
    <col min="6126" max="6126" width="13.88671875" style="10" customWidth="1"/>
    <col min="6127" max="6127" width="9.44140625" style="10" bestFit="1" customWidth="1"/>
    <col min="6128" max="6369" width="9.109375" style="10"/>
    <col min="6370" max="6373" width="2.5546875" style="10" customWidth="1"/>
    <col min="6374" max="6374" width="38" style="10" customWidth="1"/>
    <col min="6375" max="6375" width="9.109375" style="10"/>
    <col min="6376" max="6376" width="1.5546875" style="10" customWidth="1"/>
    <col min="6377" max="6377" width="13.5546875" style="10" customWidth="1"/>
    <col min="6378" max="6378" width="1.5546875" style="10" customWidth="1"/>
    <col min="6379" max="6379" width="13.5546875" style="10" customWidth="1"/>
    <col min="6380" max="6380" width="9.109375" style="10"/>
    <col min="6381" max="6381" width="16.44140625" style="10" customWidth="1"/>
    <col min="6382" max="6382" width="13.88671875" style="10" customWidth="1"/>
    <col min="6383" max="6383" width="9.44140625" style="10" bestFit="1" customWidth="1"/>
    <col min="6384" max="6625" width="9.109375" style="10"/>
    <col min="6626" max="6629" width="2.5546875" style="10" customWidth="1"/>
    <col min="6630" max="6630" width="38" style="10" customWidth="1"/>
    <col min="6631" max="6631" width="9.109375" style="10"/>
    <col min="6632" max="6632" width="1.5546875" style="10" customWidth="1"/>
    <col min="6633" max="6633" width="13.5546875" style="10" customWidth="1"/>
    <col min="6634" max="6634" width="1.5546875" style="10" customWidth="1"/>
    <col min="6635" max="6635" width="13.5546875" style="10" customWidth="1"/>
    <col min="6636" max="6636" width="9.109375" style="10"/>
    <col min="6637" max="6637" width="16.44140625" style="10" customWidth="1"/>
    <col min="6638" max="6638" width="13.88671875" style="10" customWidth="1"/>
    <col min="6639" max="6639" width="9.44140625" style="10" bestFit="1" customWidth="1"/>
    <col min="6640" max="6881" width="9.109375" style="10"/>
    <col min="6882" max="6885" width="2.5546875" style="10" customWidth="1"/>
    <col min="6886" max="6886" width="38" style="10" customWidth="1"/>
    <col min="6887" max="6887" width="9.109375" style="10"/>
    <col min="6888" max="6888" width="1.5546875" style="10" customWidth="1"/>
    <col min="6889" max="6889" width="13.5546875" style="10" customWidth="1"/>
    <col min="6890" max="6890" width="1.5546875" style="10" customWidth="1"/>
    <col min="6891" max="6891" width="13.5546875" style="10" customWidth="1"/>
    <col min="6892" max="6892" width="9.109375" style="10"/>
    <col min="6893" max="6893" width="16.44140625" style="10" customWidth="1"/>
    <col min="6894" max="6894" width="13.88671875" style="10" customWidth="1"/>
    <col min="6895" max="6895" width="9.44140625" style="10" bestFit="1" customWidth="1"/>
    <col min="6896" max="7137" width="9.109375" style="10"/>
    <col min="7138" max="7141" width="2.5546875" style="10" customWidth="1"/>
    <col min="7142" max="7142" width="38" style="10" customWidth="1"/>
    <col min="7143" max="7143" width="9.109375" style="10"/>
    <col min="7144" max="7144" width="1.5546875" style="10" customWidth="1"/>
    <col min="7145" max="7145" width="13.5546875" style="10" customWidth="1"/>
    <col min="7146" max="7146" width="1.5546875" style="10" customWidth="1"/>
    <col min="7147" max="7147" width="13.5546875" style="10" customWidth="1"/>
    <col min="7148" max="7148" width="9.109375" style="10"/>
    <col min="7149" max="7149" width="16.44140625" style="10" customWidth="1"/>
    <col min="7150" max="7150" width="13.88671875" style="10" customWidth="1"/>
    <col min="7151" max="7151" width="9.44140625" style="10" bestFit="1" customWidth="1"/>
    <col min="7152" max="7393" width="9.109375" style="10"/>
    <col min="7394" max="7397" width="2.5546875" style="10" customWidth="1"/>
    <col min="7398" max="7398" width="38" style="10" customWidth="1"/>
    <col min="7399" max="7399" width="9.109375" style="10"/>
    <col min="7400" max="7400" width="1.5546875" style="10" customWidth="1"/>
    <col min="7401" max="7401" width="13.5546875" style="10" customWidth="1"/>
    <col min="7402" max="7402" width="1.5546875" style="10" customWidth="1"/>
    <col min="7403" max="7403" width="13.5546875" style="10" customWidth="1"/>
    <col min="7404" max="7404" width="9.109375" style="10"/>
    <col min="7405" max="7405" width="16.44140625" style="10" customWidth="1"/>
    <col min="7406" max="7406" width="13.88671875" style="10" customWidth="1"/>
    <col min="7407" max="7407" width="9.44140625" style="10" bestFit="1" customWidth="1"/>
    <col min="7408" max="7649" width="9.109375" style="10"/>
    <col min="7650" max="7653" width="2.5546875" style="10" customWidth="1"/>
    <col min="7654" max="7654" width="38" style="10" customWidth="1"/>
    <col min="7655" max="7655" width="9.109375" style="10"/>
    <col min="7656" max="7656" width="1.5546875" style="10" customWidth="1"/>
    <col min="7657" max="7657" width="13.5546875" style="10" customWidth="1"/>
    <col min="7658" max="7658" width="1.5546875" style="10" customWidth="1"/>
    <col min="7659" max="7659" width="13.5546875" style="10" customWidth="1"/>
    <col min="7660" max="7660" width="9.109375" style="10"/>
    <col min="7661" max="7661" width="16.44140625" style="10" customWidth="1"/>
    <col min="7662" max="7662" width="13.88671875" style="10" customWidth="1"/>
    <col min="7663" max="7663" width="9.44140625" style="10" bestFit="1" customWidth="1"/>
    <col min="7664" max="7905" width="9.109375" style="10"/>
    <col min="7906" max="7909" width="2.5546875" style="10" customWidth="1"/>
    <col min="7910" max="7910" width="38" style="10" customWidth="1"/>
    <col min="7911" max="7911" width="9.109375" style="10"/>
    <col min="7912" max="7912" width="1.5546875" style="10" customWidth="1"/>
    <col min="7913" max="7913" width="13.5546875" style="10" customWidth="1"/>
    <col min="7914" max="7914" width="1.5546875" style="10" customWidth="1"/>
    <col min="7915" max="7915" width="13.5546875" style="10" customWidth="1"/>
    <col min="7916" max="7916" width="9.109375" style="10"/>
    <col min="7917" max="7917" width="16.44140625" style="10" customWidth="1"/>
    <col min="7918" max="7918" width="13.88671875" style="10" customWidth="1"/>
    <col min="7919" max="7919" width="9.44140625" style="10" bestFit="1" customWidth="1"/>
    <col min="7920" max="8161" width="9.109375" style="10"/>
    <col min="8162" max="8165" width="2.5546875" style="10" customWidth="1"/>
    <col min="8166" max="8166" width="38" style="10" customWidth="1"/>
    <col min="8167" max="8167" width="9.109375" style="10"/>
    <col min="8168" max="8168" width="1.5546875" style="10" customWidth="1"/>
    <col min="8169" max="8169" width="13.5546875" style="10" customWidth="1"/>
    <col min="8170" max="8170" width="1.5546875" style="10" customWidth="1"/>
    <col min="8171" max="8171" width="13.5546875" style="10" customWidth="1"/>
    <col min="8172" max="8172" width="9.109375" style="10"/>
    <col min="8173" max="8173" width="16.44140625" style="10" customWidth="1"/>
    <col min="8174" max="8174" width="13.88671875" style="10" customWidth="1"/>
    <col min="8175" max="8175" width="9.44140625" style="10" bestFit="1" customWidth="1"/>
    <col min="8176" max="8417" width="9.109375" style="10"/>
    <col min="8418" max="8421" width="2.5546875" style="10" customWidth="1"/>
    <col min="8422" max="8422" width="38" style="10" customWidth="1"/>
    <col min="8423" max="8423" width="9.109375" style="10"/>
    <col min="8424" max="8424" width="1.5546875" style="10" customWidth="1"/>
    <col min="8425" max="8425" width="13.5546875" style="10" customWidth="1"/>
    <col min="8426" max="8426" width="1.5546875" style="10" customWidth="1"/>
    <col min="8427" max="8427" width="13.5546875" style="10" customWidth="1"/>
    <col min="8428" max="8428" width="9.109375" style="10"/>
    <col min="8429" max="8429" width="16.44140625" style="10" customWidth="1"/>
    <col min="8430" max="8430" width="13.88671875" style="10" customWidth="1"/>
    <col min="8431" max="8431" width="9.44140625" style="10" bestFit="1" customWidth="1"/>
    <col min="8432" max="8673" width="9.109375" style="10"/>
    <col min="8674" max="8677" width="2.5546875" style="10" customWidth="1"/>
    <col min="8678" max="8678" width="38" style="10" customWidth="1"/>
    <col min="8679" max="8679" width="9.109375" style="10"/>
    <col min="8680" max="8680" width="1.5546875" style="10" customWidth="1"/>
    <col min="8681" max="8681" width="13.5546875" style="10" customWidth="1"/>
    <col min="8682" max="8682" width="1.5546875" style="10" customWidth="1"/>
    <col min="8683" max="8683" width="13.5546875" style="10" customWidth="1"/>
    <col min="8684" max="8684" width="9.109375" style="10"/>
    <col min="8685" max="8685" width="16.44140625" style="10" customWidth="1"/>
    <col min="8686" max="8686" width="13.88671875" style="10" customWidth="1"/>
    <col min="8687" max="8687" width="9.44140625" style="10" bestFit="1" customWidth="1"/>
    <col min="8688" max="8929" width="9.109375" style="10"/>
    <col min="8930" max="8933" width="2.5546875" style="10" customWidth="1"/>
    <col min="8934" max="8934" width="38" style="10" customWidth="1"/>
    <col min="8935" max="8935" width="9.109375" style="10"/>
    <col min="8936" max="8936" width="1.5546875" style="10" customWidth="1"/>
    <col min="8937" max="8937" width="13.5546875" style="10" customWidth="1"/>
    <col min="8938" max="8938" width="1.5546875" style="10" customWidth="1"/>
    <col min="8939" max="8939" width="13.5546875" style="10" customWidth="1"/>
    <col min="8940" max="8940" width="9.109375" style="10"/>
    <col min="8941" max="8941" width="16.44140625" style="10" customWidth="1"/>
    <col min="8942" max="8942" width="13.88671875" style="10" customWidth="1"/>
    <col min="8943" max="8943" width="9.44140625" style="10" bestFit="1" customWidth="1"/>
    <col min="8944" max="9185" width="9.109375" style="10"/>
    <col min="9186" max="9189" width="2.5546875" style="10" customWidth="1"/>
    <col min="9190" max="9190" width="38" style="10" customWidth="1"/>
    <col min="9191" max="9191" width="9.109375" style="10"/>
    <col min="9192" max="9192" width="1.5546875" style="10" customWidth="1"/>
    <col min="9193" max="9193" width="13.5546875" style="10" customWidth="1"/>
    <col min="9194" max="9194" width="1.5546875" style="10" customWidth="1"/>
    <col min="9195" max="9195" width="13.5546875" style="10" customWidth="1"/>
    <col min="9196" max="9196" width="9.109375" style="10"/>
    <col min="9197" max="9197" width="16.44140625" style="10" customWidth="1"/>
    <col min="9198" max="9198" width="13.88671875" style="10" customWidth="1"/>
    <col min="9199" max="9199" width="9.44140625" style="10" bestFit="1" customWidth="1"/>
    <col min="9200" max="9441" width="9.109375" style="10"/>
    <col min="9442" max="9445" width="2.5546875" style="10" customWidth="1"/>
    <col min="9446" max="9446" width="38" style="10" customWidth="1"/>
    <col min="9447" max="9447" width="9.109375" style="10"/>
    <col min="9448" max="9448" width="1.5546875" style="10" customWidth="1"/>
    <col min="9449" max="9449" width="13.5546875" style="10" customWidth="1"/>
    <col min="9450" max="9450" width="1.5546875" style="10" customWidth="1"/>
    <col min="9451" max="9451" width="13.5546875" style="10" customWidth="1"/>
    <col min="9452" max="9452" width="9.109375" style="10"/>
    <col min="9453" max="9453" width="16.44140625" style="10" customWidth="1"/>
    <col min="9454" max="9454" width="13.88671875" style="10" customWidth="1"/>
    <col min="9455" max="9455" width="9.44140625" style="10" bestFit="1" customWidth="1"/>
    <col min="9456" max="9697" width="9.109375" style="10"/>
    <col min="9698" max="9701" width="2.5546875" style="10" customWidth="1"/>
    <col min="9702" max="9702" width="38" style="10" customWidth="1"/>
    <col min="9703" max="9703" width="9.109375" style="10"/>
    <col min="9704" max="9704" width="1.5546875" style="10" customWidth="1"/>
    <col min="9705" max="9705" width="13.5546875" style="10" customWidth="1"/>
    <col min="9706" max="9706" width="1.5546875" style="10" customWidth="1"/>
    <col min="9707" max="9707" width="13.5546875" style="10" customWidth="1"/>
    <col min="9708" max="9708" width="9.109375" style="10"/>
    <col min="9709" max="9709" width="16.44140625" style="10" customWidth="1"/>
    <col min="9710" max="9710" width="13.88671875" style="10" customWidth="1"/>
    <col min="9711" max="9711" width="9.44140625" style="10" bestFit="1" customWidth="1"/>
    <col min="9712" max="9953" width="9.109375" style="10"/>
    <col min="9954" max="9957" width="2.5546875" style="10" customWidth="1"/>
    <col min="9958" max="9958" width="38" style="10" customWidth="1"/>
    <col min="9959" max="9959" width="9.109375" style="10"/>
    <col min="9960" max="9960" width="1.5546875" style="10" customWidth="1"/>
    <col min="9961" max="9961" width="13.5546875" style="10" customWidth="1"/>
    <col min="9962" max="9962" width="1.5546875" style="10" customWidth="1"/>
    <col min="9963" max="9963" width="13.5546875" style="10" customWidth="1"/>
    <col min="9964" max="9964" width="9.109375" style="10"/>
    <col min="9965" max="9965" width="16.44140625" style="10" customWidth="1"/>
    <col min="9966" max="9966" width="13.88671875" style="10" customWidth="1"/>
    <col min="9967" max="9967" width="9.44140625" style="10" bestFit="1" customWidth="1"/>
    <col min="9968" max="10209" width="9.109375" style="10"/>
    <col min="10210" max="10213" width="2.5546875" style="10" customWidth="1"/>
    <col min="10214" max="10214" width="38" style="10" customWidth="1"/>
    <col min="10215" max="10215" width="9.109375" style="10"/>
    <col min="10216" max="10216" width="1.5546875" style="10" customWidth="1"/>
    <col min="10217" max="10217" width="13.5546875" style="10" customWidth="1"/>
    <col min="10218" max="10218" width="1.5546875" style="10" customWidth="1"/>
    <col min="10219" max="10219" width="13.5546875" style="10" customWidth="1"/>
    <col min="10220" max="10220" width="9.109375" style="10"/>
    <col min="10221" max="10221" width="16.44140625" style="10" customWidth="1"/>
    <col min="10222" max="10222" width="13.88671875" style="10" customWidth="1"/>
    <col min="10223" max="10223" width="9.44140625" style="10" bestFit="1" customWidth="1"/>
    <col min="10224" max="10465" width="9.109375" style="10"/>
    <col min="10466" max="10469" width="2.5546875" style="10" customWidth="1"/>
    <col min="10470" max="10470" width="38" style="10" customWidth="1"/>
    <col min="10471" max="10471" width="9.109375" style="10"/>
    <col min="10472" max="10472" width="1.5546875" style="10" customWidth="1"/>
    <col min="10473" max="10473" width="13.5546875" style="10" customWidth="1"/>
    <col min="10474" max="10474" width="1.5546875" style="10" customWidth="1"/>
    <col min="10475" max="10475" width="13.5546875" style="10" customWidth="1"/>
    <col min="10476" max="10476" width="9.109375" style="10"/>
    <col min="10477" max="10477" width="16.44140625" style="10" customWidth="1"/>
    <col min="10478" max="10478" width="13.88671875" style="10" customWidth="1"/>
    <col min="10479" max="10479" width="9.44140625" style="10" bestFit="1" customWidth="1"/>
    <col min="10480" max="10721" width="9.109375" style="10"/>
    <col min="10722" max="10725" width="2.5546875" style="10" customWidth="1"/>
    <col min="10726" max="10726" width="38" style="10" customWidth="1"/>
    <col min="10727" max="10727" width="9.109375" style="10"/>
    <col min="10728" max="10728" width="1.5546875" style="10" customWidth="1"/>
    <col min="10729" max="10729" width="13.5546875" style="10" customWidth="1"/>
    <col min="10730" max="10730" width="1.5546875" style="10" customWidth="1"/>
    <col min="10731" max="10731" width="13.5546875" style="10" customWidth="1"/>
    <col min="10732" max="10732" width="9.109375" style="10"/>
    <col min="10733" max="10733" width="16.44140625" style="10" customWidth="1"/>
    <col min="10734" max="10734" width="13.88671875" style="10" customWidth="1"/>
    <col min="10735" max="10735" width="9.44140625" style="10" bestFit="1" customWidth="1"/>
    <col min="10736" max="10977" width="9.109375" style="10"/>
    <col min="10978" max="10981" width="2.5546875" style="10" customWidth="1"/>
    <col min="10982" max="10982" width="38" style="10" customWidth="1"/>
    <col min="10983" max="10983" width="9.109375" style="10"/>
    <col min="10984" max="10984" width="1.5546875" style="10" customWidth="1"/>
    <col min="10985" max="10985" width="13.5546875" style="10" customWidth="1"/>
    <col min="10986" max="10986" width="1.5546875" style="10" customWidth="1"/>
    <col min="10987" max="10987" width="13.5546875" style="10" customWidth="1"/>
    <col min="10988" max="10988" width="9.109375" style="10"/>
    <col min="10989" max="10989" width="16.44140625" style="10" customWidth="1"/>
    <col min="10990" max="10990" width="13.88671875" style="10" customWidth="1"/>
    <col min="10991" max="10991" width="9.44140625" style="10" bestFit="1" customWidth="1"/>
    <col min="10992" max="11233" width="9.109375" style="10"/>
    <col min="11234" max="11237" width="2.5546875" style="10" customWidth="1"/>
    <col min="11238" max="11238" width="38" style="10" customWidth="1"/>
    <col min="11239" max="11239" width="9.109375" style="10"/>
    <col min="11240" max="11240" width="1.5546875" style="10" customWidth="1"/>
    <col min="11241" max="11241" width="13.5546875" style="10" customWidth="1"/>
    <col min="11242" max="11242" width="1.5546875" style="10" customWidth="1"/>
    <col min="11243" max="11243" width="13.5546875" style="10" customWidth="1"/>
    <col min="11244" max="11244" width="9.109375" style="10"/>
    <col min="11245" max="11245" width="16.44140625" style="10" customWidth="1"/>
    <col min="11246" max="11246" width="13.88671875" style="10" customWidth="1"/>
    <col min="11247" max="11247" width="9.44140625" style="10" bestFit="1" customWidth="1"/>
    <col min="11248" max="11489" width="9.109375" style="10"/>
    <col min="11490" max="11493" width="2.5546875" style="10" customWidth="1"/>
    <col min="11494" max="11494" width="38" style="10" customWidth="1"/>
    <col min="11495" max="11495" width="9.109375" style="10"/>
    <col min="11496" max="11496" width="1.5546875" style="10" customWidth="1"/>
    <col min="11497" max="11497" width="13.5546875" style="10" customWidth="1"/>
    <col min="11498" max="11498" width="1.5546875" style="10" customWidth="1"/>
    <col min="11499" max="11499" width="13.5546875" style="10" customWidth="1"/>
    <col min="11500" max="11500" width="9.109375" style="10"/>
    <col min="11501" max="11501" width="16.44140625" style="10" customWidth="1"/>
    <col min="11502" max="11502" width="13.88671875" style="10" customWidth="1"/>
    <col min="11503" max="11503" width="9.44140625" style="10" bestFit="1" customWidth="1"/>
    <col min="11504" max="11745" width="9.109375" style="10"/>
    <col min="11746" max="11749" width="2.5546875" style="10" customWidth="1"/>
    <col min="11750" max="11750" width="38" style="10" customWidth="1"/>
    <col min="11751" max="11751" width="9.109375" style="10"/>
    <col min="11752" max="11752" width="1.5546875" style="10" customWidth="1"/>
    <col min="11753" max="11753" width="13.5546875" style="10" customWidth="1"/>
    <col min="11754" max="11754" width="1.5546875" style="10" customWidth="1"/>
    <col min="11755" max="11755" width="13.5546875" style="10" customWidth="1"/>
    <col min="11756" max="11756" width="9.109375" style="10"/>
    <col min="11757" max="11757" width="16.44140625" style="10" customWidth="1"/>
    <col min="11758" max="11758" width="13.88671875" style="10" customWidth="1"/>
    <col min="11759" max="11759" width="9.44140625" style="10" bestFit="1" customWidth="1"/>
    <col min="11760" max="12001" width="9.109375" style="10"/>
    <col min="12002" max="12005" width="2.5546875" style="10" customWidth="1"/>
    <col min="12006" max="12006" width="38" style="10" customWidth="1"/>
    <col min="12007" max="12007" width="9.109375" style="10"/>
    <col min="12008" max="12008" width="1.5546875" style="10" customWidth="1"/>
    <col min="12009" max="12009" width="13.5546875" style="10" customWidth="1"/>
    <col min="12010" max="12010" width="1.5546875" style="10" customWidth="1"/>
    <col min="12011" max="12011" width="13.5546875" style="10" customWidth="1"/>
    <col min="12012" max="12012" width="9.109375" style="10"/>
    <col min="12013" max="12013" width="16.44140625" style="10" customWidth="1"/>
    <col min="12014" max="12014" width="13.88671875" style="10" customWidth="1"/>
    <col min="12015" max="12015" width="9.44140625" style="10" bestFit="1" customWidth="1"/>
    <col min="12016" max="12257" width="9.109375" style="10"/>
    <col min="12258" max="12261" width="2.5546875" style="10" customWidth="1"/>
    <col min="12262" max="12262" width="38" style="10" customWidth="1"/>
    <col min="12263" max="12263" width="9.109375" style="10"/>
    <col min="12264" max="12264" width="1.5546875" style="10" customWidth="1"/>
    <col min="12265" max="12265" width="13.5546875" style="10" customWidth="1"/>
    <col min="12266" max="12266" width="1.5546875" style="10" customWidth="1"/>
    <col min="12267" max="12267" width="13.5546875" style="10" customWidth="1"/>
    <col min="12268" max="12268" width="9.109375" style="10"/>
    <col min="12269" max="12269" width="16.44140625" style="10" customWidth="1"/>
    <col min="12270" max="12270" width="13.88671875" style="10" customWidth="1"/>
    <col min="12271" max="12271" width="9.44140625" style="10" bestFit="1" customWidth="1"/>
    <col min="12272" max="12513" width="9.109375" style="10"/>
    <col min="12514" max="12517" width="2.5546875" style="10" customWidth="1"/>
    <col min="12518" max="12518" width="38" style="10" customWidth="1"/>
    <col min="12519" max="12519" width="9.109375" style="10"/>
    <col min="12520" max="12520" width="1.5546875" style="10" customWidth="1"/>
    <col min="12521" max="12521" width="13.5546875" style="10" customWidth="1"/>
    <col min="12522" max="12522" width="1.5546875" style="10" customWidth="1"/>
    <col min="12523" max="12523" width="13.5546875" style="10" customWidth="1"/>
    <col min="12524" max="12524" width="9.109375" style="10"/>
    <col min="12525" max="12525" width="16.44140625" style="10" customWidth="1"/>
    <col min="12526" max="12526" width="13.88671875" style="10" customWidth="1"/>
    <col min="12527" max="12527" width="9.44140625" style="10" bestFit="1" customWidth="1"/>
    <col min="12528" max="12769" width="9.109375" style="10"/>
    <col min="12770" max="12773" width="2.5546875" style="10" customWidth="1"/>
    <col min="12774" max="12774" width="38" style="10" customWidth="1"/>
    <col min="12775" max="12775" width="9.109375" style="10"/>
    <col min="12776" max="12776" width="1.5546875" style="10" customWidth="1"/>
    <col min="12777" max="12777" width="13.5546875" style="10" customWidth="1"/>
    <col min="12778" max="12778" width="1.5546875" style="10" customWidth="1"/>
    <col min="12779" max="12779" width="13.5546875" style="10" customWidth="1"/>
    <col min="12780" max="12780" width="9.109375" style="10"/>
    <col min="12781" max="12781" width="16.44140625" style="10" customWidth="1"/>
    <col min="12782" max="12782" width="13.88671875" style="10" customWidth="1"/>
    <col min="12783" max="12783" width="9.44140625" style="10" bestFit="1" customWidth="1"/>
    <col min="12784" max="13025" width="9.109375" style="10"/>
    <col min="13026" max="13029" width="2.5546875" style="10" customWidth="1"/>
    <col min="13030" max="13030" width="38" style="10" customWidth="1"/>
    <col min="13031" max="13031" width="9.109375" style="10"/>
    <col min="13032" max="13032" width="1.5546875" style="10" customWidth="1"/>
    <col min="13033" max="13033" width="13.5546875" style="10" customWidth="1"/>
    <col min="13034" max="13034" width="1.5546875" style="10" customWidth="1"/>
    <col min="13035" max="13035" width="13.5546875" style="10" customWidth="1"/>
    <col min="13036" max="13036" width="9.109375" style="10"/>
    <col min="13037" max="13037" width="16.44140625" style="10" customWidth="1"/>
    <col min="13038" max="13038" width="13.88671875" style="10" customWidth="1"/>
    <col min="13039" max="13039" width="9.44140625" style="10" bestFit="1" customWidth="1"/>
    <col min="13040" max="13281" width="9.109375" style="10"/>
    <col min="13282" max="13285" width="2.5546875" style="10" customWidth="1"/>
    <col min="13286" max="13286" width="38" style="10" customWidth="1"/>
    <col min="13287" max="13287" width="9.109375" style="10"/>
    <col min="13288" max="13288" width="1.5546875" style="10" customWidth="1"/>
    <col min="13289" max="13289" width="13.5546875" style="10" customWidth="1"/>
    <col min="13290" max="13290" width="1.5546875" style="10" customWidth="1"/>
    <col min="13291" max="13291" width="13.5546875" style="10" customWidth="1"/>
    <col min="13292" max="13292" width="9.109375" style="10"/>
    <col min="13293" max="13293" width="16.44140625" style="10" customWidth="1"/>
    <col min="13294" max="13294" width="13.88671875" style="10" customWidth="1"/>
    <col min="13295" max="13295" width="9.44140625" style="10" bestFit="1" customWidth="1"/>
    <col min="13296" max="13537" width="9.109375" style="10"/>
    <col min="13538" max="13541" width="2.5546875" style="10" customWidth="1"/>
    <col min="13542" max="13542" width="38" style="10" customWidth="1"/>
    <col min="13543" max="13543" width="9.109375" style="10"/>
    <col min="13544" max="13544" width="1.5546875" style="10" customWidth="1"/>
    <col min="13545" max="13545" width="13.5546875" style="10" customWidth="1"/>
    <col min="13546" max="13546" width="1.5546875" style="10" customWidth="1"/>
    <col min="13547" max="13547" width="13.5546875" style="10" customWidth="1"/>
    <col min="13548" max="13548" width="9.109375" style="10"/>
    <col min="13549" max="13549" width="16.44140625" style="10" customWidth="1"/>
    <col min="13550" max="13550" width="13.88671875" style="10" customWidth="1"/>
    <col min="13551" max="13551" width="9.44140625" style="10" bestFit="1" customWidth="1"/>
    <col min="13552" max="13793" width="9.109375" style="10"/>
    <col min="13794" max="13797" width="2.5546875" style="10" customWidth="1"/>
    <col min="13798" max="13798" width="38" style="10" customWidth="1"/>
    <col min="13799" max="13799" width="9.109375" style="10"/>
    <col min="13800" max="13800" width="1.5546875" style="10" customWidth="1"/>
    <col min="13801" max="13801" width="13.5546875" style="10" customWidth="1"/>
    <col min="13802" max="13802" width="1.5546875" style="10" customWidth="1"/>
    <col min="13803" max="13803" width="13.5546875" style="10" customWidth="1"/>
    <col min="13804" max="13804" width="9.109375" style="10"/>
    <col min="13805" max="13805" width="16.44140625" style="10" customWidth="1"/>
    <col min="13806" max="13806" width="13.88671875" style="10" customWidth="1"/>
    <col min="13807" max="13807" width="9.44140625" style="10" bestFit="1" customWidth="1"/>
    <col min="13808" max="14049" width="9.109375" style="10"/>
    <col min="14050" max="14053" width="2.5546875" style="10" customWidth="1"/>
    <col min="14054" max="14054" width="38" style="10" customWidth="1"/>
    <col min="14055" max="14055" width="9.109375" style="10"/>
    <col min="14056" max="14056" width="1.5546875" style="10" customWidth="1"/>
    <col min="14057" max="14057" width="13.5546875" style="10" customWidth="1"/>
    <col min="14058" max="14058" width="1.5546875" style="10" customWidth="1"/>
    <col min="14059" max="14059" width="13.5546875" style="10" customWidth="1"/>
    <col min="14060" max="14060" width="9.109375" style="10"/>
    <col min="14061" max="14061" width="16.44140625" style="10" customWidth="1"/>
    <col min="14062" max="14062" width="13.88671875" style="10" customWidth="1"/>
    <col min="14063" max="14063" width="9.44140625" style="10" bestFit="1" customWidth="1"/>
    <col min="14064" max="14305" width="9.109375" style="10"/>
    <col min="14306" max="14309" width="2.5546875" style="10" customWidth="1"/>
    <col min="14310" max="14310" width="38" style="10" customWidth="1"/>
    <col min="14311" max="14311" width="9.109375" style="10"/>
    <col min="14312" max="14312" width="1.5546875" style="10" customWidth="1"/>
    <col min="14313" max="14313" width="13.5546875" style="10" customWidth="1"/>
    <col min="14314" max="14314" width="1.5546875" style="10" customWidth="1"/>
    <col min="14315" max="14315" width="13.5546875" style="10" customWidth="1"/>
    <col min="14316" max="14316" width="9.109375" style="10"/>
    <col min="14317" max="14317" width="16.44140625" style="10" customWidth="1"/>
    <col min="14318" max="14318" width="13.88671875" style="10" customWidth="1"/>
    <col min="14319" max="14319" width="9.44140625" style="10" bestFit="1" customWidth="1"/>
    <col min="14320" max="14561" width="9.109375" style="10"/>
    <col min="14562" max="14565" width="2.5546875" style="10" customWidth="1"/>
    <col min="14566" max="14566" width="38" style="10" customWidth="1"/>
    <col min="14567" max="14567" width="9.109375" style="10"/>
    <col min="14568" max="14568" width="1.5546875" style="10" customWidth="1"/>
    <col min="14569" max="14569" width="13.5546875" style="10" customWidth="1"/>
    <col min="14570" max="14570" width="1.5546875" style="10" customWidth="1"/>
    <col min="14571" max="14571" width="13.5546875" style="10" customWidth="1"/>
    <col min="14572" max="14572" width="9.109375" style="10"/>
    <col min="14573" max="14573" width="16.44140625" style="10" customWidth="1"/>
    <col min="14574" max="14574" width="13.88671875" style="10" customWidth="1"/>
    <col min="14575" max="14575" width="9.44140625" style="10" bestFit="1" customWidth="1"/>
    <col min="14576" max="14817" width="9.109375" style="10"/>
    <col min="14818" max="14821" width="2.5546875" style="10" customWidth="1"/>
    <col min="14822" max="14822" width="38" style="10" customWidth="1"/>
    <col min="14823" max="14823" width="9.109375" style="10"/>
    <col min="14824" max="14824" width="1.5546875" style="10" customWidth="1"/>
    <col min="14825" max="14825" width="13.5546875" style="10" customWidth="1"/>
    <col min="14826" max="14826" width="1.5546875" style="10" customWidth="1"/>
    <col min="14827" max="14827" width="13.5546875" style="10" customWidth="1"/>
    <col min="14828" max="14828" width="9.109375" style="10"/>
    <col min="14829" max="14829" width="16.44140625" style="10" customWidth="1"/>
    <col min="14830" max="14830" width="13.88671875" style="10" customWidth="1"/>
    <col min="14831" max="14831" width="9.44140625" style="10" bestFit="1" customWidth="1"/>
    <col min="14832" max="15073" width="9.109375" style="10"/>
    <col min="15074" max="15077" width="2.5546875" style="10" customWidth="1"/>
    <col min="15078" max="15078" width="38" style="10" customWidth="1"/>
    <col min="15079" max="15079" width="9.109375" style="10"/>
    <col min="15080" max="15080" width="1.5546875" style="10" customWidth="1"/>
    <col min="15081" max="15081" width="13.5546875" style="10" customWidth="1"/>
    <col min="15082" max="15082" width="1.5546875" style="10" customWidth="1"/>
    <col min="15083" max="15083" width="13.5546875" style="10" customWidth="1"/>
    <col min="15084" max="15084" width="9.109375" style="10"/>
    <col min="15085" max="15085" width="16.44140625" style="10" customWidth="1"/>
    <col min="15086" max="15086" width="13.88671875" style="10" customWidth="1"/>
    <col min="15087" max="15087" width="9.44140625" style="10" bestFit="1" customWidth="1"/>
    <col min="15088" max="15329" width="9.109375" style="10"/>
    <col min="15330" max="15333" width="2.5546875" style="10" customWidth="1"/>
    <col min="15334" max="15334" width="38" style="10" customWidth="1"/>
    <col min="15335" max="15335" width="9.109375" style="10"/>
    <col min="15336" max="15336" width="1.5546875" style="10" customWidth="1"/>
    <col min="15337" max="15337" width="13.5546875" style="10" customWidth="1"/>
    <col min="15338" max="15338" width="1.5546875" style="10" customWidth="1"/>
    <col min="15339" max="15339" width="13.5546875" style="10" customWidth="1"/>
    <col min="15340" max="15340" width="9.109375" style="10"/>
    <col min="15341" max="15341" width="16.44140625" style="10" customWidth="1"/>
    <col min="15342" max="15342" width="13.88671875" style="10" customWidth="1"/>
    <col min="15343" max="15343" width="9.44140625" style="10" bestFit="1" customWidth="1"/>
    <col min="15344" max="15585" width="9.109375" style="10"/>
    <col min="15586" max="15589" width="2.5546875" style="10" customWidth="1"/>
    <col min="15590" max="15590" width="38" style="10" customWidth="1"/>
    <col min="15591" max="15591" width="9.109375" style="10"/>
    <col min="15592" max="15592" width="1.5546875" style="10" customWidth="1"/>
    <col min="15593" max="15593" width="13.5546875" style="10" customWidth="1"/>
    <col min="15594" max="15594" width="1.5546875" style="10" customWidth="1"/>
    <col min="15595" max="15595" width="13.5546875" style="10" customWidth="1"/>
    <col min="15596" max="15596" width="9.109375" style="10"/>
    <col min="15597" max="15597" width="16.44140625" style="10" customWidth="1"/>
    <col min="15598" max="15598" width="13.88671875" style="10" customWidth="1"/>
    <col min="15599" max="15599" width="9.44140625" style="10" bestFit="1" customWidth="1"/>
    <col min="15600" max="15841" width="9.109375" style="10"/>
    <col min="15842" max="15845" width="2.5546875" style="10" customWidth="1"/>
    <col min="15846" max="15846" width="38" style="10" customWidth="1"/>
    <col min="15847" max="15847" width="9.109375" style="10"/>
    <col min="15848" max="15848" width="1.5546875" style="10" customWidth="1"/>
    <col min="15849" max="15849" width="13.5546875" style="10" customWidth="1"/>
    <col min="15850" max="15850" width="1.5546875" style="10" customWidth="1"/>
    <col min="15851" max="15851" width="13.5546875" style="10" customWidth="1"/>
    <col min="15852" max="15852" width="9.109375" style="10"/>
    <col min="15853" max="15853" width="16.44140625" style="10" customWidth="1"/>
    <col min="15854" max="15854" width="13.88671875" style="10" customWidth="1"/>
    <col min="15855" max="15855" width="9.44140625" style="10" bestFit="1" customWidth="1"/>
    <col min="15856" max="16097" width="9.109375" style="10"/>
    <col min="16098" max="16101" width="2.5546875" style="10" customWidth="1"/>
    <col min="16102" max="16102" width="38" style="10" customWidth="1"/>
    <col min="16103" max="16103" width="9.109375" style="10"/>
    <col min="16104" max="16104" width="1.5546875" style="10" customWidth="1"/>
    <col min="16105" max="16105" width="13.5546875" style="10" customWidth="1"/>
    <col min="16106" max="16106" width="1.5546875" style="10" customWidth="1"/>
    <col min="16107" max="16107" width="13.5546875" style="10" customWidth="1"/>
    <col min="16108" max="16108" width="9.109375" style="10"/>
    <col min="16109" max="16109" width="16.44140625" style="10" customWidth="1"/>
    <col min="16110" max="16110" width="13.88671875" style="10" customWidth="1"/>
    <col min="16111" max="16111" width="9.44140625" style="10" bestFit="1" customWidth="1"/>
    <col min="16112" max="16373" width="9.109375" style="10"/>
    <col min="16374" max="16374" width="9.109375" style="10" customWidth="1"/>
    <col min="16375" max="16384" width="9.109375" style="10"/>
  </cols>
  <sheetData>
    <row r="1" spans="1:10" ht="21.15" customHeight="1">
      <c r="A1" s="1" t="str">
        <f>'Thai 6-8'!A1</f>
        <v>บริษัท ทเวนตี้ โฟร์ คอน แอนด์ ซัพพลาย จำกัด (มหาชน)</v>
      </c>
      <c r="B1" s="1"/>
      <c r="C1" s="2"/>
      <c r="D1" s="3"/>
      <c r="E1" s="1"/>
      <c r="F1" s="4"/>
      <c r="G1" s="1"/>
      <c r="H1" s="1"/>
      <c r="I1" s="1"/>
      <c r="J1" s="4"/>
    </row>
    <row r="2" spans="1:10" ht="21.15" customHeight="1">
      <c r="A2" s="1" t="s">
        <v>65</v>
      </c>
      <c r="B2" s="1"/>
      <c r="C2" s="2"/>
      <c r="D2" s="3"/>
      <c r="E2" s="1"/>
      <c r="F2" s="4"/>
      <c r="G2" s="1"/>
      <c r="H2" s="1"/>
      <c r="I2" s="1"/>
      <c r="J2" s="4"/>
    </row>
    <row r="3" spans="1:10" ht="21.15" customHeight="1">
      <c r="A3" s="5" t="s">
        <v>66</v>
      </c>
      <c r="B3" s="5"/>
      <c r="C3" s="6"/>
      <c r="D3" s="7"/>
      <c r="E3" s="5"/>
      <c r="F3" s="8"/>
      <c r="G3" s="5"/>
      <c r="H3" s="5"/>
      <c r="I3" s="5"/>
      <c r="J3" s="8"/>
    </row>
    <row r="4" spans="1:10" ht="18.600000000000001" customHeight="1">
      <c r="A4" s="16"/>
      <c r="B4" s="1"/>
      <c r="C4" s="2"/>
      <c r="D4" s="3"/>
      <c r="E4" s="1"/>
      <c r="F4" s="4"/>
      <c r="G4" s="1"/>
      <c r="H4" s="1"/>
      <c r="I4" s="1"/>
      <c r="J4" s="4"/>
    </row>
    <row r="5" spans="1:10" ht="18.600000000000001" customHeight="1">
      <c r="A5" s="16"/>
      <c r="B5" s="1"/>
      <c r="C5" s="2"/>
      <c r="D5" s="3"/>
      <c r="E5" s="1"/>
      <c r="F5" s="34" t="s">
        <v>3</v>
      </c>
      <c r="G5" s="15"/>
      <c r="H5" s="133" t="s">
        <v>4</v>
      </c>
      <c r="I5" s="133"/>
      <c r="J5" s="133"/>
    </row>
    <row r="6" spans="1:10" ht="18.600000000000001" customHeight="1">
      <c r="A6" s="16"/>
      <c r="B6" s="1"/>
      <c r="C6" s="2"/>
      <c r="D6" s="3"/>
      <c r="E6" s="1"/>
      <c r="F6" s="4" t="s">
        <v>5</v>
      </c>
      <c r="G6" s="1"/>
      <c r="H6" s="4" t="s">
        <v>5</v>
      </c>
      <c r="I6" s="1"/>
      <c r="J6" s="4" t="s">
        <v>6</v>
      </c>
    </row>
    <row r="7" spans="1:10" ht="18.600000000000001" customHeight="1">
      <c r="A7" s="16"/>
      <c r="C7" s="2"/>
      <c r="D7" s="40" t="s">
        <v>7</v>
      </c>
      <c r="E7" s="16"/>
      <c r="F7" s="8" t="s">
        <v>8</v>
      </c>
      <c r="G7" s="16"/>
      <c r="H7" s="8" t="s">
        <v>8</v>
      </c>
      <c r="I7" s="16"/>
      <c r="J7" s="8" t="s">
        <v>8</v>
      </c>
    </row>
    <row r="8" spans="1:10" ht="6" customHeight="1">
      <c r="A8" s="41"/>
      <c r="C8" s="11"/>
      <c r="D8" s="3"/>
      <c r="E8" s="16"/>
      <c r="F8" s="23"/>
      <c r="G8" s="16"/>
      <c r="H8" s="23"/>
      <c r="I8" s="16"/>
      <c r="J8" s="24"/>
    </row>
    <row r="9" spans="1:10" ht="18.600000000000001" customHeight="1">
      <c r="A9" s="41" t="s">
        <v>67</v>
      </c>
      <c r="C9" s="11"/>
      <c r="D9" s="3"/>
      <c r="F9" s="23">
        <v>435748498</v>
      </c>
      <c r="H9" s="23">
        <v>435439192</v>
      </c>
      <c r="J9" s="24">
        <v>675139138</v>
      </c>
    </row>
    <row r="10" spans="1:10" ht="18.600000000000001" customHeight="1">
      <c r="A10" s="41" t="s">
        <v>68</v>
      </c>
      <c r="C10" s="11"/>
      <c r="F10" s="26">
        <v>245746310</v>
      </c>
      <c r="H10" s="26">
        <v>244477200</v>
      </c>
      <c r="J10" s="27">
        <v>303428451</v>
      </c>
    </row>
    <row r="11" spans="1:10" ht="6" customHeight="1">
      <c r="A11" s="41"/>
      <c r="C11" s="11"/>
      <c r="D11" s="3"/>
      <c r="E11" s="16"/>
      <c r="F11" s="23"/>
      <c r="G11" s="16"/>
      <c r="H11" s="23"/>
      <c r="I11" s="16"/>
      <c r="J11" s="24"/>
    </row>
    <row r="12" spans="1:10" ht="18.600000000000001" customHeight="1">
      <c r="A12" s="42" t="s">
        <v>69</v>
      </c>
      <c r="C12" s="11"/>
      <c r="D12" s="43"/>
      <c r="F12" s="26">
        <f>SUM(F9:F11)</f>
        <v>681494808</v>
      </c>
      <c r="H12" s="26">
        <f>SUM(H9:H11)</f>
        <v>679916392</v>
      </c>
      <c r="J12" s="27">
        <f>SUM(J9:J11)</f>
        <v>978567589</v>
      </c>
    </row>
    <row r="13" spans="1:10" ht="6" customHeight="1">
      <c r="A13" s="41"/>
      <c r="C13" s="11"/>
      <c r="D13" s="3"/>
      <c r="E13" s="44"/>
      <c r="F13" s="23"/>
      <c r="G13" s="44"/>
      <c r="H13" s="23"/>
      <c r="I13" s="44"/>
      <c r="J13" s="24"/>
    </row>
    <row r="14" spans="1:10" ht="18.600000000000001" customHeight="1">
      <c r="A14" s="10" t="s">
        <v>70</v>
      </c>
      <c r="C14" s="11"/>
      <c r="D14" s="3"/>
      <c r="F14" s="45">
        <v>-443435926</v>
      </c>
      <c r="H14" s="45">
        <v>-443200133</v>
      </c>
      <c r="J14" s="46">
        <v>-591633755</v>
      </c>
    </row>
    <row r="15" spans="1:10" ht="18.600000000000001" customHeight="1">
      <c r="A15" s="10" t="s">
        <v>71</v>
      </c>
      <c r="C15" s="11"/>
      <c r="D15" s="47"/>
      <c r="F15" s="37">
        <v>-227996474</v>
      </c>
      <c r="H15" s="37">
        <v>-226861152</v>
      </c>
      <c r="J15" s="38">
        <v>-278430167</v>
      </c>
    </row>
    <row r="16" spans="1:10" ht="6" customHeight="1">
      <c r="A16" s="41"/>
      <c r="C16" s="11"/>
      <c r="D16" s="3"/>
      <c r="E16" s="16"/>
      <c r="F16" s="23"/>
      <c r="G16" s="16"/>
      <c r="H16" s="23"/>
      <c r="I16" s="16"/>
      <c r="J16" s="24"/>
    </row>
    <row r="17" spans="1:10" ht="18.600000000000001" customHeight="1">
      <c r="A17" s="42" t="s">
        <v>72</v>
      </c>
      <c r="C17" s="11"/>
      <c r="F17" s="26">
        <f>SUM(F14:F16)</f>
        <v>-671432400</v>
      </c>
      <c r="H17" s="26">
        <f>SUM(H14:H16)</f>
        <v>-670061285</v>
      </c>
      <c r="J17" s="27">
        <f>SUM(J14:J16)</f>
        <v>-870063922</v>
      </c>
    </row>
    <row r="18" spans="1:10" ht="6" customHeight="1">
      <c r="C18" s="11"/>
      <c r="E18" s="16"/>
      <c r="F18" s="23"/>
      <c r="G18" s="16"/>
      <c r="H18" s="23"/>
      <c r="I18" s="16"/>
      <c r="J18" s="24"/>
    </row>
    <row r="19" spans="1:10" ht="18.600000000000001" customHeight="1">
      <c r="A19" s="42" t="s">
        <v>73</v>
      </c>
      <c r="C19" s="11"/>
      <c r="D19" s="3"/>
      <c r="E19" s="16"/>
      <c r="F19" s="45">
        <f>+F12+F17</f>
        <v>10062408</v>
      </c>
      <c r="G19" s="16"/>
      <c r="H19" s="45">
        <f>+H12+H17</f>
        <v>9855107</v>
      </c>
      <c r="I19" s="16"/>
      <c r="J19" s="46">
        <f>+J12+J17</f>
        <v>108503667</v>
      </c>
    </row>
    <row r="20" spans="1:10" ht="6" customHeight="1">
      <c r="A20" s="42"/>
      <c r="C20" s="11"/>
      <c r="F20" s="23"/>
      <c r="H20" s="23"/>
      <c r="J20" s="24"/>
    </row>
    <row r="21" spans="1:10" ht="18.600000000000001" customHeight="1">
      <c r="A21" s="41" t="s">
        <v>74</v>
      </c>
      <c r="C21" s="2"/>
      <c r="D21" s="48">
        <v>27</v>
      </c>
      <c r="F21" s="26">
        <v>8777816.1500000004</v>
      </c>
      <c r="H21" s="26">
        <v>9116630</v>
      </c>
      <c r="J21" s="27">
        <v>3695927</v>
      </c>
    </row>
    <row r="22" spans="1:10" ht="6" customHeight="1">
      <c r="A22" s="41"/>
      <c r="C22" s="2"/>
      <c r="F22" s="23"/>
      <c r="H22" s="23"/>
      <c r="J22" s="24"/>
    </row>
    <row r="23" spans="1:10" ht="18.600000000000001" customHeight="1">
      <c r="A23" s="42" t="s">
        <v>75</v>
      </c>
      <c r="C23" s="11"/>
      <c r="F23" s="23">
        <f>+F19+F21</f>
        <v>18840224.149999999</v>
      </c>
      <c r="H23" s="23">
        <f>+H19+H21</f>
        <v>18971737</v>
      </c>
      <c r="J23" s="24">
        <f>+J19+J21</f>
        <v>112199594</v>
      </c>
    </row>
    <row r="24" spans="1:10" ht="6" customHeight="1">
      <c r="A24" s="42"/>
      <c r="C24" s="11"/>
      <c r="F24" s="23"/>
      <c r="H24" s="23"/>
      <c r="J24" s="24"/>
    </row>
    <row r="25" spans="1:10" ht="18.600000000000001" customHeight="1">
      <c r="A25" s="10" t="s">
        <v>76</v>
      </c>
      <c r="C25" s="11"/>
      <c r="E25" s="16"/>
      <c r="F25" s="23">
        <v>-9318398</v>
      </c>
      <c r="G25" s="16"/>
      <c r="H25" s="23">
        <v>-8755585</v>
      </c>
      <c r="I25" s="16"/>
      <c r="J25" s="24">
        <v>-15432835</v>
      </c>
    </row>
    <row r="26" spans="1:10" ht="18.600000000000001" customHeight="1">
      <c r="A26" s="10" t="s">
        <v>77</v>
      </c>
      <c r="E26" s="16"/>
      <c r="F26" s="26">
        <v>-62009546.25</v>
      </c>
      <c r="G26" s="16"/>
      <c r="H26" s="26">
        <v>-61453775</v>
      </c>
      <c r="I26" s="16"/>
      <c r="J26" s="27">
        <v>-60162695</v>
      </c>
    </row>
    <row r="27" spans="1:10" ht="6" customHeight="1">
      <c r="A27" s="9"/>
      <c r="C27" s="11"/>
      <c r="D27" s="3"/>
      <c r="E27" s="16"/>
      <c r="F27" s="23"/>
      <c r="G27" s="16"/>
      <c r="H27" s="23"/>
      <c r="I27" s="16"/>
      <c r="J27" s="24"/>
    </row>
    <row r="28" spans="1:10" ht="18.600000000000001" customHeight="1">
      <c r="A28" s="1" t="s">
        <v>78</v>
      </c>
      <c r="C28" s="11"/>
      <c r="F28" s="26">
        <f>+F25+F26</f>
        <v>-71327944.25</v>
      </c>
      <c r="H28" s="26">
        <f>+H25+H26</f>
        <v>-70209360</v>
      </c>
      <c r="J28" s="27">
        <f>+J25+J26</f>
        <v>-75595530</v>
      </c>
    </row>
    <row r="29" spans="1:10" ht="6" customHeight="1">
      <c r="A29" s="9"/>
      <c r="C29" s="11"/>
      <c r="D29" s="3"/>
      <c r="E29" s="16"/>
      <c r="F29" s="23"/>
      <c r="G29" s="16"/>
      <c r="H29" s="23"/>
      <c r="I29" s="16"/>
      <c r="J29" s="24"/>
    </row>
    <row r="30" spans="1:10" ht="18.600000000000001" customHeight="1">
      <c r="A30" s="1" t="s">
        <v>79</v>
      </c>
      <c r="C30" s="11"/>
      <c r="E30" s="16"/>
      <c r="F30" s="35"/>
      <c r="H30" s="35"/>
      <c r="J30" s="10"/>
    </row>
    <row r="31" spans="1:10" ht="18.600000000000001" customHeight="1">
      <c r="A31" s="1"/>
      <c r="B31" s="1" t="s">
        <v>80</v>
      </c>
      <c r="E31" s="16"/>
      <c r="F31" s="23">
        <f>+F23+F28</f>
        <v>-52487720.100000001</v>
      </c>
      <c r="G31" s="16"/>
      <c r="H31" s="23">
        <f>+H23+H28</f>
        <v>-51237623</v>
      </c>
      <c r="I31" s="16"/>
      <c r="J31" s="24">
        <f>+J23+J28</f>
        <v>36604064</v>
      </c>
    </row>
    <row r="32" spans="1:10" ht="18.600000000000001" customHeight="1">
      <c r="A32" s="10" t="s">
        <v>81</v>
      </c>
      <c r="C32" s="11"/>
      <c r="E32" s="16"/>
      <c r="F32" s="26">
        <v>-3542678.94</v>
      </c>
      <c r="G32" s="16"/>
      <c r="H32" s="26">
        <v>-3556979</v>
      </c>
      <c r="I32" s="16"/>
      <c r="J32" s="27">
        <v>-5067487</v>
      </c>
    </row>
    <row r="33" spans="1:10" ht="6" customHeight="1">
      <c r="C33" s="11"/>
      <c r="E33" s="16"/>
      <c r="F33" s="23"/>
      <c r="G33" s="16"/>
      <c r="H33" s="23"/>
      <c r="I33" s="16"/>
      <c r="J33" s="24"/>
    </row>
    <row r="34" spans="1:10" ht="18.600000000000001" customHeight="1">
      <c r="A34" s="1" t="s">
        <v>82</v>
      </c>
      <c r="C34" s="11"/>
      <c r="E34" s="16"/>
      <c r="F34" s="23">
        <f>+F31+F32</f>
        <v>-56030399.039999999</v>
      </c>
      <c r="G34" s="16"/>
      <c r="H34" s="23">
        <f>+H31+H32</f>
        <v>-54794602</v>
      </c>
      <c r="I34" s="16"/>
      <c r="J34" s="24">
        <f>+J31+J32</f>
        <v>31536577</v>
      </c>
    </row>
    <row r="35" spans="1:10" ht="18.600000000000001" customHeight="1">
      <c r="A35" s="10" t="s">
        <v>83</v>
      </c>
      <c r="C35" s="11"/>
      <c r="D35" s="12">
        <v>29</v>
      </c>
      <c r="E35" s="16"/>
      <c r="F35" s="26">
        <v>10959355.208000001</v>
      </c>
      <c r="G35" s="16"/>
      <c r="H35" s="26">
        <v>10712735</v>
      </c>
      <c r="I35" s="16"/>
      <c r="J35" s="27">
        <v>-7042346</v>
      </c>
    </row>
    <row r="36" spans="1:10" ht="6" customHeight="1">
      <c r="C36" s="11"/>
      <c r="E36" s="16"/>
      <c r="F36" s="23"/>
      <c r="G36" s="16"/>
      <c r="H36" s="23"/>
      <c r="I36" s="16"/>
      <c r="J36" s="24"/>
    </row>
    <row r="37" spans="1:10" ht="18.600000000000001" customHeight="1">
      <c r="A37" s="42" t="s">
        <v>84</v>
      </c>
      <c r="C37" s="11"/>
      <c r="E37" s="16"/>
      <c r="F37" s="26">
        <f>+F34+F35</f>
        <v>-45071043.832000002</v>
      </c>
      <c r="G37" s="16"/>
      <c r="H37" s="26">
        <f>+H34+H35</f>
        <v>-44081867</v>
      </c>
      <c r="I37" s="16"/>
      <c r="J37" s="27">
        <f>+J34+J35</f>
        <v>24494231</v>
      </c>
    </row>
    <row r="38" spans="1:10" ht="9.9" customHeight="1">
      <c r="A38" s="42"/>
      <c r="C38" s="11"/>
      <c r="F38" s="23"/>
      <c r="H38" s="23"/>
      <c r="J38" s="24"/>
    </row>
    <row r="39" spans="1:10" ht="18.600000000000001" customHeight="1">
      <c r="A39" s="42" t="s">
        <v>85</v>
      </c>
      <c r="D39" s="11"/>
      <c r="E39" s="12"/>
      <c r="F39" s="35"/>
      <c r="G39" s="24"/>
      <c r="H39" s="35"/>
      <c r="I39" s="24"/>
      <c r="J39" s="10"/>
    </row>
    <row r="40" spans="1:10" ht="18.600000000000001" customHeight="1">
      <c r="A40" s="42" t="s">
        <v>86</v>
      </c>
      <c r="D40" s="11"/>
      <c r="E40" s="12"/>
      <c r="F40" s="35"/>
      <c r="G40" s="24"/>
      <c r="H40" s="35"/>
      <c r="I40" s="24"/>
      <c r="J40" s="10"/>
    </row>
    <row r="41" spans="1:10" ht="18.600000000000001" customHeight="1">
      <c r="A41" s="42" t="s">
        <v>87</v>
      </c>
      <c r="D41" s="11"/>
      <c r="E41" s="12"/>
      <c r="F41" s="35"/>
      <c r="G41" s="24"/>
      <c r="H41" s="35"/>
      <c r="I41" s="24"/>
      <c r="J41" s="10"/>
    </row>
    <row r="42" spans="1:10" ht="18.600000000000001" customHeight="1">
      <c r="A42" s="42"/>
      <c r="B42" s="10" t="s">
        <v>88</v>
      </c>
      <c r="D42" s="10"/>
      <c r="E42" s="12"/>
      <c r="F42" s="23">
        <v>0</v>
      </c>
      <c r="G42" s="24"/>
      <c r="H42" s="23">
        <v>0</v>
      </c>
      <c r="I42" s="24"/>
      <c r="J42" s="24">
        <v>-44104</v>
      </c>
    </row>
    <row r="43" spans="1:10" ht="18.600000000000001" customHeight="1">
      <c r="A43" s="42"/>
      <c r="B43" s="10" t="s">
        <v>89</v>
      </c>
      <c r="D43" s="10"/>
      <c r="E43" s="12"/>
      <c r="F43" s="49"/>
      <c r="G43" s="24"/>
      <c r="H43" s="49"/>
      <c r="I43" s="24"/>
      <c r="J43" s="50"/>
    </row>
    <row r="44" spans="1:10" ht="18.600000000000001" customHeight="1">
      <c r="A44" s="42"/>
      <c r="B44" s="10" t="s">
        <v>87</v>
      </c>
      <c r="D44" s="10"/>
      <c r="E44" s="12"/>
      <c r="F44" s="26">
        <v>0</v>
      </c>
      <c r="H44" s="26">
        <v>0</v>
      </c>
      <c r="I44" s="24"/>
      <c r="J44" s="51">
        <v>8821</v>
      </c>
    </row>
    <row r="45" spans="1:10" ht="6" customHeight="1">
      <c r="A45" s="42"/>
      <c r="D45" s="11"/>
      <c r="E45" s="12"/>
      <c r="F45" s="23"/>
      <c r="H45" s="23"/>
      <c r="J45" s="24"/>
    </row>
    <row r="46" spans="1:10" ht="18.600000000000001" customHeight="1">
      <c r="A46" s="1" t="s">
        <v>90</v>
      </c>
      <c r="D46" s="11"/>
      <c r="E46" s="12"/>
      <c r="F46" s="26">
        <f>SUM(F42:F44)</f>
        <v>0</v>
      </c>
      <c r="H46" s="26">
        <f>SUM(H42:H44)</f>
        <v>0</v>
      </c>
      <c r="J46" s="27">
        <f>SUM(J42:J44)</f>
        <v>-35283</v>
      </c>
    </row>
    <row r="47" spans="1:10" ht="6" customHeight="1">
      <c r="A47" s="1"/>
      <c r="D47" s="11"/>
      <c r="E47" s="12"/>
      <c r="F47" s="23"/>
      <c r="H47" s="23"/>
      <c r="J47" s="24"/>
    </row>
    <row r="48" spans="1:10" ht="18.600000000000001" customHeight="1" thickBot="1">
      <c r="A48" s="1" t="s">
        <v>91</v>
      </c>
      <c r="D48" s="11"/>
      <c r="E48" s="12"/>
      <c r="F48" s="29">
        <f>F37+F46</f>
        <v>-45071043.832000002</v>
      </c>
      <c r="H48" s="29">
        <f>H37+H46</f>
        <v>-44081867</v>
      </c>
      <c r="J48" s="30">
        <f>J37+J46</f>
        <v>24458948</v>
      </c>
    </row>
    <row r="49" spans="1:10" ht="9.9" customHeight="1" thickTop="1">
      <c r="A49" s="42"/>
      <c r="D49" s="11"/>
      <c r="E49" s="12"/>
      <c r="F49" s="23"/>
      <c r="H49" s="23"/>
      <c r="J49" s="24"/>
    </row>
    <row r="50" spans="1:10" ht="18.600000000000001" customHeight="1">
      <c r="A50" s="1" t="s">
        <v>92</v>
      </c>
      <c r="D50" s="11"/>
      <c r="E50" s="12"/>
      <c r="F50" s="23"/>
      <c r="H50" s="23"/>
      <c r="J50" s="24"/>
    </row>
    <row r="51" spans="1:10" ht="6" customHeight="1">
      <c r="A51" s="1"/>
      <c r="D51" s="11"/>
      <c r="E51" s="12"/>
      <c r="F51" s="23"/>
      <c r="H51" s="23"/>
      <c r="J51" s="24"/>
    </row>
    <row r="52" spans="1:10" ht="18.600000000000001" customHeight="1" thickBot="1">
      <c r="A52" s="10" t="s">
        <v>93</v>
      </c>
      <c r="D52" s="52">
        <v>30</v>
      </c>
      <c r="E52" s="12"/>
      <c r="F52" s="53">
        <f>F48/430000000</f>
        <v>-0.10481638100465117</v>
      </c>
      <c r="H52" s="53">
        <f>H48/430000000</f>
        <v>-0.10251596976744186</v>
      </c>
      <c r="J52" s="54">
        <v>7.5247926816130711E-2</v>
      </c>
    </row>
    <row r="53" spans="1:10" ht="18.600000000000001" customHeight="1" thickTop="1">
      <c r="D53" s="52"/>
      <c r="E53" s="12"/>
      <c r="F53" s="55"/>
      <c r="H53" s="55"/>
      <c r="J53" s="55"/>
    </row>
    <row r="54" spans="1:10" ht="18.600000000000001" customHeight="1">
      <c r="D54" s="52"/>
      <c r="E54" s="12"/>
      <c r="F54" s="55"/>
      <c r="H54" s="55"/>
      <c r="J54" s="55"/>
    </row>
    <row r="55" spans="1:10" ht="18.600000000000001" customHeight="1">
      <c r="D55" s="52"/>
      <c r="E55" s="12"/>
      <c r="F55" s="55"/>
      <c r="H55" s="55"/>
      <c r="J55" s="55"/>
    </row>
    <row r="56" spans="1:10" ht="21.75" customHeight="1">
      <c r="D56" s="52"/>
      <c r="E56" s="12"/>
      <c r="F56" s="24"/>
      <c r="J56" s="24"/>
    </row>
    <row r="57" spans="1:10" ht="16.5" customHeight="1">
      <c r="D57" s="52"/>
      <c r="E57" s="12"/>
      <c r="F57" s="24"/>
      <c r="J57" s="24"/>
    </row>
    <row r="58" spans="1:10" ht="21.9" customHeight="1">
      <c r="A58" s="31" t="str">
        <f>'Thai 6-8'!A44</f>
        <v>หมายเหตุประกอบงบการเงินเป็นส่วนหนึ่งของงบการเงินนี้</v>
      </c>
      <c r="B58" s="31"/>
      <c r="C58" s="32"/>
      <c r="D58" s="33"/>
      <c r="E58" s="31"/>
      <c r="F58" s="27"/>
      <c r="G58" s="31"/>
      <c r="H58" s="31"/>
      <c r="I58" s="31"/>
      <c r="J58" s="27"/>
    </row>
  </sheetData>
  <mergeCells count="1">
    <mergeCell ref="H5:J5"/>
  </mergeCells>
  <pageMargins left="0.8" right="0.5" top="0.5" bottom="0.6" header="0.49" footer="0.4"/>
  <pageSetup paperSize="9" scale="90" firstPageNumber="9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4C6B2-C5CA-47BC-80BE-0E09412BB081}">
  <dimension ref="A1:Q31"/>
  <sheetViews>
    <sheetView tabSelected="1" topLeftCell="A2" zoomScaleNormal="100" zoomScaleSheetLayoutView="90" workbookViewId="0">
      <selection activeCell="L19" sqref="L19"/>
    </sheetView>
  </sheetViews>
  <sheetFormatPr defaultColWidth="10.5546875" defaultRowHeight="21.15" customHeight="1"/>
  <cols>
    <col min="1" max="1" width="1.6640625" style="61" customWidth="1"/>
    <col min="2" max="2" width="34.44140625" style="61" customWidth="1"/>
    <col min="3" max="3" width="7.6640625" style="65" customWidth="1"/>
    <col min="4" max="4" width="0.88671875" style="65" customWidth="1"/>
    <col min="5" max="5" width="10.88671875" style="65" bestFit="1" customWidth="1"/>
    <col min="6" max="6" width="0.88671875" style="65" customWidth="1"/>
    <col min="7" max="7" width="12.109375" style="65" customWidth="1"/>
    <col min="8" max="8" width="0.88671875" style="65" customWidth="1"/>
    <col min="9" max="9" width="18.109375" style="65" bestFit="1" customWidth="1"/>
    <col min="10" max="10" width="0.88671875" style="65" customWidth="1"/>
    <col min="11" max="11" width="11.6640625" style="80" bestFit="1" customWidth="1"/>
    <col min="12" max="12" width="0.88671875" style="80" customWidth="1"/>
    <col min="13" max="13" width="11.5546875" style="80" bestFit="1" customWidth="1"/>
    <col min="14" max="14" width="0.88671875" style="80" customWidth="1"/>
    <col min="15" max="15" width="11.88671875" style="65" bestFit="1" customWidth="1"/>
    <col min="16" max="16" width="0.88671875" style="61" customWidth="1"/>
    <col min="17" max="229" width="10.5546875" style="61"/>
    <col min="230" max="230" width="2" style="61" customWidth="1"/>
    <col min="231" max="231" width="68.109375" style="61" customWidth="1"/>
    <col min="232" max="232" width="9" style="61" customWidth="1"/>
    <col min="233" max="233" width="0.88671875" style="61" customWidth="1"/>
    <col min="234" max="234" width="13.5546875" style="61" customWidth="1"/>
    <col min="235" max="235" width="0.88671875" style="61" customWidth="1"/>
    <col min="236" max="236" width="15.109375" style="61" customWidth="1"/>
    <col min="237" max="237" width="0.88671875" style="61" customWidth="1"/>
    <col min="238" max="238" width="14.5546875" style="61" customWidth="1"/>
    <col min="239" max="239" width="11.44140625" style="61" bestFit="1" customWidth="1"/>
    <col min="240" max="485" width="10.5546875" style="61"/>
    <col min="486" max="486" width="2" style="61" customWidth="1"/>
    <col min="487" max="487" width="68.109375" style="61" customWidth="1"/>
    <col min="488" max="488" width="9" style="61" customWidth="1"/>
    <col min="489" max="489" width="0.88671875" style="61" customWidth="1"/>
    <col min="490" max="490" width="13.5546875" style="61" customWidth="1"/>
    <col min="491" max="491" width="0.88671875" style="61" customWidth="1"/>
    <col min="492" max="492" width="15.109375" style="61" customWidth="1"/>
    <col min="493" max="493" width="0.88671875" style="61" customWidth="1"/>
    <col min="494" max="494" width="14.5546875" style="61" customWidth="1"/>
    <col min="495" max="495" width="11.44140625" style="61" bestFit="1" customWidth="1"/>
    <col min="496" max="741" width="10.5546875" style="61"/>
    <col min="742" max="742" width="2" style="61" customWidth="1"/>
    <col min="743" max="743" width="68.109375" style="61" customWidth="1"/>
    <col min="744" max="744" width="9" style="61" customWidth="1"/>
    <col min="745" max="745" width="0.88671875" style="61" customWidth="1"/>
    <col min="746" max="746" width="13.5546875" style="61" customWidth="1"/>
    <col min="747" max="747" width="0.88671875" style="61" customWidth="1"/>
    <col min="748" max="748" width="15.109375" style="61" customWidth="1"/>
    <col min="749" max="749" width="0.88671875" style="61" customWidth="1"/>
    <col min="750" max="750" width="14.5546875" style="61" customWidth="1"/>
    <col min="751" max="751" width="11.44140625" style="61" bestFit="1" customWidth="1"/>
    <col min="752" max="997" width="10.5546875" style="61"/>
    <col min="998" max="998" width="2" style="61" customWidth="1"/>
    <col min="999" max="999" width="68.109375" style="61" customWidth="1"/>
    <col min="1000" max="1000" width="9" style="61" customWidth="1"/>
    <col min="1001" max="1001" width="0.88671875" style="61" customWidth="1"/>
    <col min="1002" max="1002" width="13.5546875" style="61" customWidth="1"/>
    <col min="1003" max="1003" width="0.88671875" style="61" customWidth="1"/>
    <col min="1004" max="1004" width="15.109375" style="61" customWidth="1"/>
    <col min="1005" max="1005" width="0.88671875" style="61" customWidth="1"/>
    <col min="1006" max="1006" width="14.5546875" style="61" customWidth="1"/>
    <col min="1007" max="1007" width="11.44140625" style="61" bestFit="1" customWidth="1"/>
    <col min="1008" max="1253" width="10.5546875" style="61"/>
    <col min="1254" max="1254" width="2" style="61" customWidth="1"/>
    <col min="1255" max="1255" width="68.109375" style="61" customWidth="1"/>
    <col min="1256" max="1256" width="9" style="61" customWidth="1"/>
    <col min="1257" max="1257" width="0.88671875" style="61" customWidth="1"/>
    <col min="1258" max="1258" width="13.5546875" style="61" customWidth="1"/>
    <col min="1259" max="1259" width="0.88671875" style="61" customWidth="1"/>
    <col min="1260" max="1260" width="15.109375" style="61" customWidth="1"/>
    <col min="1261" max="1261" width="0.88671875" style="61" customWidth="1"/>
    <col min="1262" max="1262" width="14.5546875" style="61" customWidth="1"/>
    <col min="1263" max="1263" width="11.44140625" style="61" bestFit="1" customWidth="1"/>
    <col min="1264" max="1509" width="10.5546875" style="61"/>
    <col min="1510" max="1510" width="2" style="61" customWidth="1"/>
    <col min="1511" max="1511" width="68.109375" style="61" customWidth="1"/>
    <col min="1512" max="1512" width="9" style="61" customWidth="1"/>
    <col min="1513" max="1513" width="0.88671875" style="61" customWidth="1"/>
    <col min="1514" max="1514" width="13.5546875" style="61" customWidth="1"/>
    <col min="1515" max="1515" width="0.88671875" style="61" customWidth="1"/>
    <col min="1516" max="1516" width="15.109375" style="61" customWidth="1"/>
    <col min="1517" max="1517" width="0.88671875" style="61" customWidth="1"/>
    <col min="1518" max="1518" width="14.5546875" style="61" customWidth="1"/>
    <col min="1519" max="1519" width="11.44140625" style="61" bestFit="1" customWidth="1"/>
    <col min="1520" max="1765" width="10.5546875" style="61"/>
    <col min="1766" max="1766" width="2" style="61" customWidth="1"/>
    <col min="1767" max="1767" width="68.109375" style="61" customWidth="1"/>
    <col min="1768" max="1768" width="9" style="61" customWidth="1"/>
    <col min="1769" max="1769" width="0.88671875" style="61" customWidth="1"/>
    <col min="1770" max="1770" width="13.5546875" style="61" customWidth="1"/>
    <col min="1771" max="1771" width="0.88671875" style="61" customWidth="1"/>
    <col min="1772" max="1772" width="15.109375" style="61" customWidth="1"/>
    <col min="1773" max="1773" width="0.88671875" style="61" customWidth="1"/>
    <col min="1774" max="1774" width="14.5546875" style="61" customWidth="1"/>
    <col min="1775" max="1775" width="11.44140625" style="61" bestFit="1" customWidth="1"/>
    <col min="1776" max="2021" width="10.5546875" style="61"/>
    <col min="2022" max="2022" width="2" style="61" customWidth="1"/>
    <col min="2023" max="2023" width="68.109375" style="61" customWidth="1"/>
    <col min="2024" max="2024" width="9" style="61" customWidth="1"/>
    <col min="2025" max="2025" width="0.88671875" style="61" customWidth="1"/>
    <col min="2026" max="2026" width="13.5546875" style="61" customWidth="1"/>
    <col min="2027" max="2027" width="0.88671875" style="61" customWidth="1"/>
    <col min="2028" max="2028" width="15.109375" style="61" customWidth="1"/>
    <col min="2029" max="2029" width="0.88671875" style="61" customWidth="1"/>
    <col min="2030" max="2030" width="14.5546875" style="61" customWidth="1"/>
    <col min="2031" max="2031" width="11.44140625" style="61" bestFit="1" customWidth="1"/>
    <col min="2032" max="2277" width="10.5546875" style="61"/>
    <col min="2278" max="2278" width="2" style="61" customWidth="1"/>
    <col min="2279" max="2279" width="68.109375" style="61" customWidth="1"/>
    <col min="2280" max="2280" width="9" style="61" customWidth="1"/>
    <col min="2281" max="2281" width="0.88671875" style="61" customWidth="1"/>
    <col min="2282" max="2282" width="13.5546875" style="61" customWidth="1"/>
    <col min="2283" max="2283" width="0.88671875" style="61" customWidth="1"/>
    <col min="2284" max="2284" width="15.109375" style="61" customWidth="1"/>
    <col min="2285" max="2285" width="0.88671875" style="61" customWidth="1"/>
    <col min="2286" max="2286" width="14.5546875" style="61" customWidth="1"/>
    <col min="2287" max="2287" width="11.44140625" style="61" bestFit="1" customWidth="1"/>
    <col min="2288" max="2533" width="10.5546875" style="61"/>
    <col min="2534" max="2534" width="2" style="61" customWidth="1"/>
    <col min="2535" max="2535" width="68.109375" style="61" customWidth="1"/>
    <col min="2536" max="2536" width="9" style="61" customWidth="1"/>
    <col min="2537" max="2537" width="0.88671875" style="61" customWidth="1"/>
    <col min="2538" max="2538" width="13.5546875" style="61" customWidth="1"/>
    <col min="2539" max="2539" width="0.88671875" style="61" customWidth="1"/>
    <col min="2540" max="2540" width="15.109375" style="61" customWidth="1"/>
    <col min="2541" max="2541" width="0.88671875" style="61" customWidth="1"/>
    <col min="2542" max="2542" width="14.5546875" style="61" customWidth="1"/>
    <col min="2543" max="2543" width="11.44140625" style="61" bestFit="1" customWidth="1"/>
    <col min="2544" max="2789" width="10.5546875" style="61"/>
    <col min="2790" max="2790" width="2" style="61" customWidth="1"/>
    <col min="2791" max="2791" width="68.109375" style="61" customWidth="1"/>
    <col min="2792" max="2792" width="9" style="61" customWidth="1"/>
    <col min="2793" max="2793" width="0.88671875" style="61" customWidth="1"/>
    <col min="2794" max="2794" width="13.5546875" style="61" customWidth="1"/>
    <col min="2795" max="2795" width="0.88671875" style="61" customWidth="1"/>
    <col min="2796" max="2796" width="15.109375" style="61" customWidth="1"/>
    <col min="2797" max="2797" width="0.88671875" style="61" customWidth="1"/>
    <col min="2798" max="2798" width="14.5546875" style="61" customWidth="1"/>
    <col min="2799" max="2799" width="11.44140625" style="61" bestFit="1" customWidth="1"/>
    <col min="2800" max="3045" width="10.5546875" style="61"/>
    <col min="3046" max="3046" width="2" style="61" customWidth="1"/>
    <col min="3047" max="3047" width="68.109375" style="61" customWidth="1"/>
    <col min="3048" max="3048" width="9" style="61" customWidth="1"/>
    <col min="3049" max="3049" width="0.88671875" style="61" customWidth="1"/>
    <col min="3050" max="3050" width="13.5546875" style="61" customWidth="1"/>
    <col min="3051" max="3051" width="0.88671875" style="61" customWidth="1"/>
    <col min="3052" max="3052" width="15.109375" style="61" customWidth="1"/>
    <col min="3053" max="3053" width="0.88671875" style="61" customWidth="1"/>
    <col min="3054" max="3054" width="14.5546875" style="61" customWidth="1"/>
    <col min="3055" max="3055" width="11.44140625" style="61" bestFit="1" customWidth="1"/>
    <col min="3056" max="3301" width="10.5546875" style="61"/>
    <col min="3302" max="3302" width="2" style="61" customWidth="1"/>
    <col min="3303" max="3303" width="68.109375" style="61" customWidth="1"/>
    <col min="3304" max="3304" width="9" style="61" customWidth="1"/>
    <col min="3305" max="3305" width="0.88671875" style="61" customWidth="1"/>
    <col min="3306" max="3306" width="13.5546875" style="61" customWidth="1"/>
    <col min="3307" max="3307" width="0.88671875" style="61" customWidth="1"/>
    <col min="3308" max="3308" width="15.109375" style="61" customWidth="1"/>
    <col min="3309" max="3309" width="0.88671875" style="61" customWidth="1"/>
    <col min="3310" max="3310" width="14.5546875" style="61" customWidth="1"/>
    <col min="3311" max="3311" width="11.44140625" style="61" bestFit="1" customWidth="1"/>
    <col min="3312" max="3557" width="10.5546875" style="61"/>
    <col min="3558" max="3558" width="2" style="61" customWidth="1"/>
    <col min="3559" max="3559" width="68.109375" style="61" customWidth="1"/>
    <col min="3560" max="3560" width="9" style="61" customWidth="1"/>
    <col min="3561" max="3561" width="0.88671875" style="61" customWidth="1"/>
    <col min="3562" max="3562" width="13.5546875" style="61" customWidth="1"/>
    <col min="3563" max="3563" width="0.88671875" style="61" customWidth="1"/>
    <col min="3564" max="3564" width="15.109375" style="61" customWidth="1"/>
    <col min="3565" max="3565" width="0.88671875" style="61" customWidth="1"/>
    <col min="3566" max="3566" width="14.5546875" style="61" customWidth="1"/>
    <col min="3567" max="3567" width="11.44140625" style="61" bestFit="1" customWidth="1"/>
    <col min="3568" max="3813" width="10.5546875" style="61"/>
    <col min="3814" max="3814" width="2" style="61" customWidth="1"/>
    <col min="3815" max="3815" width="68.109375" style="61" customWidth="1"/>
    <col min="3816" max="3816" width="9" style="61" customWidth="1"/>
    <col min="3817" max="3817" width="0.88671875" style="61" customWidth="1"/>
    <col min="3818" max="3818" width="13.5546875" style="61" customWidth="1"/>
    <col min="3819" max="3819" width="0.88671875" style="61" customWidth="1"/>
    <col min="3820" max="3820" width="15.109375" style="61" customWidth="1"/>
    <col min="3821" max="3821" width="0.88671875" style="61" customWidth="1"/>
    <col min="3822" max="3822" width="14.5546875" style="61" customWidth="1"/>
    <col min="3823" max="3823" width="11.44140625" style="61" bestFit="1" customWidth="1"/>
    <col min="3824" max="4069" width="10.5546875" style="61"/>
    <col min="4070" max="4070" width="2" style="61" customWidth="1"/>
    <col min="4071" max="4071" width="68.109375" style="61" customWidth="1"/>
    <col min="4072" max="4072" width="9" style="61" customWidth="1"/>
    <col min="4073" max="4073" width="0.88671875" style="61" customWidth="1"/>
    <col min="4074" max="4074" width="13.5546875" style="61" customWidth="1"/>
    <col min="4075" max="4075" width="0.88671875" style="61" customWidth="1"/>
    <col min="4076" max="4076" width="15.109375" style="61" customWidth="1"/>
    <col min="4077" max="4077" width="0.88671875" style="61" customWidth="1"/>
    <col min="4078" max="4078" width="14.5546875" style="61" customWidth="1"/>
    <col min="4079" max="4079" width="11.44140625" style="61" bestFit="1" customWidth="1"/>
    <col min="4080" max="4325" width="10.5546875" style="61"/>
    <col min="4326" max="4326" width="2" style="61" customWidth="1"/>
    <col min="4327" max="4327" width="68.109375" style="61" customWidth="1"/>
    <col min="4328" max="4328" width="9" style="61" customWidth="1"/>
    <col min="4329" max="4329" width="0.88671875" style="61" customWidth="1"/>
    <col min="4330" max="4330" width="13.5546875" style="61" customWidth="1"/>
    <col min="4331" max="4331" width="0.88671875" style="61" customWidth="1"/>
    <col min="4332" max="4332" width="15.109375" style="61" customWidth="1"/>
    <col min="4333" max="4333" width="0.88671875" style="61" customWidth="1"/>
    <col min="4334" max="4334" width="14.5546875" style="61" customWidth="1"/>
    <col min="4335" max="4335" width="11.44140625" style="61" bestFit="1" customWidth="1"/>
    <col min="4336" max="4581" width="10.5546875" style="61"/>
    <col min="4582" max="4582" width="2" style="61" customWidth="1"/>
    <col min="4583" max="4583" width="68.109375" style="61" customWidth="1"/>
    <col min="4584" max="4584" width="9" style="61" customWidth="1"/>
    <col min="4585" max="4585" width="0.88671875" style="61" customWidth="1"/>
    <col min="4586" max="4586" width="13.5546875" style="61" customWidth="1"/>
    <col min="4587" max="4587" width="0.88671875" style="61" customWidth="1"/>
    <col min="4588" max="4588" width="15.109375" style="61" customWidth="1"/>
    <col min="4589" max="4589" width="0.88671875" style="61" customWidth="1"/>
    <col min="4590" max="4590" width="14.5546875" style="61" customWidth="1"/>
    <col min="4591" max="4591" width="11.44140625" style="61" bestFit="1" customWidth="1"/>
    <col min="4592" max="4837" width="10.5546875" style="61"/>
    <col min="4838" max="4838" width="2" style="61" customWidth="1"/>
    <col min="4839" max="4839" width="68.109375" style="61" customWidth="1"/>
    <col min="4840" max="4840" width="9" style="61" customWidth="1"/>
    <col min="4841" max="4841" width="0.88671875" style="61" customWidth="1"/>
    <col min="4842" max="4842" width="13.5546875" style="61" customWidth="1"/>
    <col min="4843" max="4843" width="0.88671875" style="61" customWidth="1"/>
    <col min="4844" max="4844" width="15.109375" style="61" customWidth="1"/>
    <col min="4845" max="4845" width="0.88671875" style="61" customWidth="1"/>
    <col min="4846" max="4846" width="14.5546875" style="61" customWidth="1"/>
    <col min="4847" max="4847" width="11.44140625" style="61" bestFit="1" customWidth="1"/>
    <col min="4848" max="5093" width="10.5546875" style="61"/>
    <col min="5094" max="5094" width="2" style="61" customWidth="1"/>
    <col min="5095" max="5095" width="68.109375" style="61" customWidth="1"/>
    <col min="5096" max="5096" width="9" style="61" customWidth="1"/>
    <col min="5097" max="5097" width="0.88671875" style="61" customWidth="1"/>
    <col min="5098" max="5098" width="13.5546875" style="61" customWidth="1"/>
    <col min="5099" max="5099" width="0.88671875" style="61" customWidth="1"/>
    <col min="5100" max="5100" width="15.109375" style="61" customWidth="1"/>
    <col min="5101" max="5101" width="0.88671875" style="61" customWidth="1"/>
    <col min="5102" max="5102" width="14.5546875" style="61" customWidth="1"/>
    <col min="5103" max="5103" width="11.44140625" style="61" bestFit="1" customWidth="1"/>
    <col min="5104" max="5349" width="10.5546875" style="61"/>
    <col min="5350" max="5350" width="2" style="61" customWidth="1"/>
    <col min="5351" max="5351" width="68.109375" style="61" customWidth="1"/>
    <col min="5352" max="5352" width="9" style="61" customWidth="1"/>
    <col min="5353" max="5353" width="0.88671875" style="61" customWidth="1"/>
    <col min="5354" max="5354" width="13.5546875" style="61" customWidth="1"/>
    <col min="5355" max="5355" width="0.88671875" style="61" customWidth="1"/>
    <col min="5356" max="5356" width="15.109375" style="61" customWidth="1"/>
    <col min="5357" max="5357" width="0.88671875" style="61" customWidth="1"/>
    <col min="5358" max="5358" width="14.5546875" style="61" customWidth="1"/>
    <col min="5359" max="5359" width="11.44140625" style="61" bestFit="1" customWidth="1"/>
    <col min="5360" max="5605" width="10.5546875" style="61"/>
    <col min="5606" max="5606" width="2" style="61" customWidth="1"/>
    <col min="5607" max="5607" width="68.109375" style="61" customWidth="1"/>
    <col min="5608" max="5608" width="9" style="61" customWidth="1"/>
    <col min="5609" max="5609" width="0.88671875" style="61" customWidth="1"/>
    <col min="5610" max="5610" width="13.5546875" style="61" customWidth="1"/>
    <col min="5611" max="5611" width="0.88671875" style="61" customWidth="1"/>
    <col min="5612" max="5612" width="15.109375" style="61" customWidth="1"/>
    <col min="5613" max="5613" width="0.88671875" style="61" customWidth="1"/>
    <col min="5614" max="5614" width="14.5546875" style="61" customWidth="1"/>
    <col min="5615" max="5615" width="11.44140625" style="61" bestFit="1" customWidth="1"/>
    <col min="5616" max="5861" width="10.5546875" style="61"/>
    <col min="5862" max="5862" width="2" style="61" customWidth="1"/>
    <col min="5863" max="5863" width="68.109375" style="61" customWidth="1"/>
    <col min="5864" max="5864" width="9" style="61" customWidth="1"/>
    <col min="5865" max="5865" width="0.88671875" style="61" customWidth="1"/>
    <col min="5866" max="5866" width="13.5546875" style="61" customWidth="1"/>
    <col min="5867" max="5867" width="0.88671875" style="61" customWidth="1"/>
    <col min="5868" max="5868" width="15.109375" style="61" customWidth="1"/>
    <col min="5869" max="5869" width="0.88671875" style="61" customWidth="1"/>
    <col min="5870" max="5870" width="14.5546875" style="61" customWidth="1"/>
    <col min="5871" max="5871" width="11.44140625" style="61" bestFit="1" customWidth="1"/>
    <col min="5872" max="6117" width="10.5546875" style="61"/>
    <col min="6118" max="6118" width="2" style="61" customWidth="1"/>
    <col min="6119" max="6119" width="68.109375" style="61" customWidth="1"/>
    <col min="6120" max="6120" width="9" style="61" customWidth="1"/>
    <col min="6121" max="6121" width="0.88671875" style="61" customWidth="1"/>
    <col min="6122" max="6122" width="13.5546875" style="61" customWidth="1"/>
    <col min="6123" max="6123" width="0.88671875" style="61" customWidth="1"/>
    <col min="6124" max="6124" width="15.109375" style="61" customWidth="1"/>
    <col min="6125" max="6125" width="0.88671875" style="61" customWidth="1"/>
    <col min="6126" max="6126" width="14.5546875" style="61" customWidth="1"/>
    <col min="6127" max="6127" width="11.44140625" style="61" bestFit="1" customWidth="1"/>
    <col min="6128" max="6373" width="10.5546875" style="61"/>
    <col min="6374" max="6374" width="2" style="61" customWidth="1"/>
    <col min="6375" max="6375" width="68.109375" style="61" customWidth="1"/>
    <col min="6376" max="6376" width="9" style="61" customWidth="1"/>
    <col min="6377" max="6377" width="0.88671875" style="61" customWidth="1"/>
    <col min="6378" max="6378" width="13.5546875" style="61" customWidth="1"/>
    <col min="6379" max="6379" width="0.88671875" style="61" customWidth="1"/>
    <col min="6380" max="6380" width="15.109375" style="61" customWidth="1"/>
    <col min="6381" max="6381" width="0.88671875" style="61" customWidth="1"/>
    <col min="6382" max="6382" width="14.5546875" style="61" customWidth="1"/>
    <col min="6383" max="6383" width="11.44140625" style="61" bestFit="1" customWidth="1"/>
    <col min="6384" max="6629" width="10.5546875" style="61"/>
    <col min="6630" max="6630" width="2" style="61" customWidth="1"/>
    <col min="6631" max="6631" width="68.109375" style="61" customWidth="1"/>
    <col min="6632" max="6632" width="9" style="61" customWidth="1"/>
    <col min="6633" max="6633" width="0.88671875" style="61" customWidth="1"/>
    <col min="6634" max="6634" width="13.5546875" style="61" customWidth="1"/>
    <col min="6635" max="6635" width="0.88671875" style="61" customWidth="1"/>
    <col min="6636" max="6636" width="15.109375" style="61" customWidth="1"/>
    <col min="6637" max="6637" width="0.88671875" style="61" customWidth="1"/>
    <col min="6638" max="6638" width="14.5546875" style="61" customWidth="1"/>
    <col min="6639" max="6639" width="11.44140625" style="61" bestFit="1" customWidth="1"/>
    <col min="6640" max="6885" width="10.5546875" style="61"/>
    <col min="6886" max="6886" width="2" style="61" customWidth="1"/>
    <col min="6887" max="6887" width="68.109375" style="61" customWidth="1"/>
    <col min="6888" max="6888" width="9" style="61" customWidth="1"/>
    <col min="6889" max="6889" width="0.88671875" style="61" customWidth="1"/>
    <col min="6890" max="6890" width="13.5546875" style="61" customWidth="1"/>
    <col min="6891" max="6891" width="0.88671875" style="61" customWidth="1"/>
    <col min="6892" max="6892" width="15.109375" style="61" customWidth="1"/>
    <col min="6893" max="6893" width="0.88671875" style="61" customWidth="1"/>
    <col min="6894" max="6894" width="14.5546875" style="61" customWidth="1"/>
    <col min="6895" max="6895" width="11.44140625" style="61" bestFit="1" customWidth="1"/>
    <col min="6896" max="7141" width="10.5546875" style="61"/>
    <col min="7142" max="7142" width="2" style="61" customWidth="1"/>
    <col min="7143" max="7143" width="68.109375" style="61" customWidth="1"/>
    <col min="7144" max="7144" width="9" style="61" customWidth="1"/>
    <col min="7145" max="7145" width="0.88671875" style="61" customWidth="1"/>
    <col min="7146" max="7146" width="13.5546875" style="61" customWidth="1"/>
    <col min="7147" max="7147" width="0.88671875" style="61" customWidth="1"/>
    <col min="7148" max="7148" width="15.109375" style="61" customWidth="1"/>
    <col min="7149" max="7149" width="0.88671875" style="61" customWidth="1"/>
    <col min="7150" max="7150" width="14.5546875" style="61" customWidth="1"/>
    <col min="7151" max="7151" width="11.44140625" style="61" bestFit="1" customWidth="1"/>
    <col min="7152" max="7397" width="10.5546875" style="61"/>
    <col min="7398" max="7398" width="2" style="61" customWidth="1"/>
    <col min="7399" max="7399" width="68.109375" style="61" customWidth="1"/>
    <col min="7400" max="7400" width="9" style="61" customWidth="1"/>
    <col min="7401" max="7401" width="0.88671875" style="61" customWidth="1"/>
    <col min="7402" max="7402" width="13.5546875" style="61" customWidth="1"/>
    <col min="7403" max="7403" width="0.88671875" style="61" customWidth="1"/>
    <col min="7404" max="7404" width="15.109375" style="61" customWidth="1"/>
    <col min="7405" max="7405" width="0.88671875" style="61" customWidth="1"/>
    <col min="7406" max="7406" width="14.5546875" style="61" customWidth="1"/>
    <col min="7407" max="7407" width="11.44140625" style="61" bestFit="1" customWidth="1"/>
    <col min="7408" max="7653" width="10.5546875" style="61"/>
    <col min="7654" max="7654" width="2" style="61" customWidth="1"/>
    <col min="7655" max="7655" width="68.109375" style="61" customWidth="1"/>
    <col min="7656" max="7656" width="9" style="61" customWidth="1"/>
    <col min="7657" max="7657" width="0.88671875" style="61" customWidth="1"/>
    <col min="7658" max="7658" width="13.5546875" style="61" customWidth="1"/>
    <col min="7659" max="7659" width="0.88671875" style="61" customWidth="1"/>
    <col min="7660" max="7660" width="15.109375" style="61" customWidth="1"/>
    <col min="7661" max="7661" width="0.88671875" style="61" customWidth="1"/>
    <col min="7662" max="7662" width="14.5546875" style="61" customWidth="1"/>
    <col min="7663" max="7663" width="11.44140625" style="61" bestFit="1" customWidth="1"/>
    <col min="7664" max="7909" width="10.5546875" style="61"/>
    <col min="7910" max="7910" width="2" style="61" customWidth="1"/>
    <col min="7911" max="7911" width="68.109375" style="61" customWidth="1"/>
    <col min="7912" max="7912" width="9" style="61" customWidth="1"/>
    <col min="7913" max="7913" width="0.88671875" style="61" customWidth="1"/>
    <col min="7914" max="7914" width="13.5546875" style="61" customWidth="1"/>
    <col min="7915" max="7915" width="0.88671875" style="61" customWidth="1"/>
    <col min="7916" max="7916" width="15.109375" style="61" customWidth="1"/>
    <col min="7917" max="7917" width="0.88671875" style="61" customWidth="1"/>
    <col min="7918" max="7918" width="14.5546875" style="61" customWidth="1"/>
    <col min="7919" max="7919" width="11.44140625" style="61" bestFit="1" customWidth="1"/>
    <col min="7920" max="8165" width="10.5546875" style="61"/>
    <col min="8166" max="8166" width="2" style="61" customWidth="1"/>
    <col min="8167" max="8167" width="68.109375" style="61" customWidth="1"/>
    <col min="8168" max="8168" width="9" style="61" customWidth="1"/>
    <col min="8169" max="8169" width="0.88671875" style="61" customWidth="1"/>
    <col min="8170" max="8170" width="13.5546875" style="61" customWidth="1"/>
    <col min="8171" max="8171" width="0.88671875" style="61" customWidth="1"/>
    <col min="8172" max="8172" width="15.109375" style="61" customWidth="1"/>
    <col min="8173" max="8173" width="0.88671875" style="61" customWidth="1"/>
    <col min="8174" max="8174" width="14.5546875" style="61" customWidth="1"/>
    <col min="8175" max="8175" width="11.44140625" style="61" bestFit="1" customWidth="1"/>
    <col min="8176" max="8421" width="10.5546875" style="61"/>
    <col min="8422" max="8422" width="2" style="61" customWidth="1"/>
    <col min="8423" max="8423" width="68.109375" style="61" customWidth="1"/>
    <col min="8424" max="8424" width="9" style="61" customWidth="1"/>
    <col min="8425" max="8425" width="0.88671875" style="61" customWidth="1"/>
    <col min="8426" max="8426" width="13.5546875" style="61" customWidth="1"/>
    <col min="8427" max="8427" width="0.88671875" style="61" customWidth="1"/>
    <col min="8428" max="8428" width="15.109375" style="61" customWidth="1"/>
    <col min="8429" max="8429" width="0.88671875" style="61" customWidth="1"/>
    <col min="8430" max="8430" width="14.5546875" style="61" customWidth="1"/>
    <col min="8431" max="8431" width="11.44140625" style="61" bestFit="1" customWidth="1"/>
    <col min="8432" max="8677" width="10.5546875" style="61"/>
    <col min="8678" max="8678" width="2" style="61" customWidth="1"/>
    <col min="8679" max="8679" width="68.109375" style="61" customWidth="1"/>
    <col min="8680" max="8680" width="9" style="61" customWidth="1"/>
    <col min="8681" max="8681" width="0.88671875" style="61" customWidth="1"/>
    <col min="8682" max="8682" width="13.5546875" style="61" customWidth="1"/>
    <col min="8683" max="8683" width="0.88671875" style="61" customWidth="1"/>
    <col min="8684" max="8684" width="15.109375" style="61" customWidth="1"/>
    <col min="8685" max="8685" width="0.88671875" style="61" customWidth="1"/>
    <col min="8686" max="8686" width="14.5546875" style="61" customWidth="1"/>
    <col min="8687" max="8687" width="11.44140625" style="61" bestFit="1" customWidth="1"/>
    <col min="8688" max="8933" width="10.5546875" style="61"/>
    <col min="8934" max="8934" width="2" style="61" customWidth="1"/>
    <col min="8935" max="8935" width="68.109375" style="61" customWidth="1"/>
    <col min="8936" max="8936" width="9" style="61" customWidth="1"/>
    <col min="8937" max="8937" width="0.88671875" style="61" customWidth="1"/>
    <col min="8938" max="8938" width="13.5546875" style="61" customWidth="1"/>
    <col min="8939" max="8939" width="0.88671875" style="61" customWidth="1"/>
    <col min="8940" max="8940" width="15.109375" style="61" customWidth="1"/>
    <col min="8941" max="8941" width="0.88671875" style="61" customWidth="1"/>
    <col min="8942" max="8942" width="14.5546875" style="61" customWidth="1"/>
    <col min="8943" max="8943" width="11.44140625" style="61" bestFit="1" customWidth="1"/>
    <col min="8944" max="9189" width="10.5546875" style="61"/>
    <col min="9190" max="9190" width="2" style="61" customWidth="1"/>
    <col min="9191" max="9191" width="68.109375" style="61" customWidth="1"/>
    <col min="9192" max="9192" width="9" style="61" customWidth="1"/>
    <col min="9193" max="9193" width="0.88671875" style="61" customWidth="1"/>
    <col min="9194" max="9194" width="13.5546875" style="61" customWidth="1"/>
    <col min="9195" max="9195" width="0.88671875" style="61" customWidth="1"/>
    <col min="9196" max="9196" width="15.109375" style="61" customWidth="1"/>
    <col min="9197" max="9197" width="0.88671875" style="61" customWidth="1"/>
    <col min="9198" max="9198" width="14.5546875" style="61" customWidth="1"/>
    <col min="9199" max="9199" width="11.44140625" style="61" bestFit="1" customWidth="1"/>
    <col min="9200" max="9445" width="10.5546875" style="61"/>
    <col min="9446" max="9446" width="2" style="61" customWidth="1"/>
    <col min="9447" max="9447" width="68.109375" style="61" customWidth="1"/>
    <col min="9448" max="9448" width="9" style="61" customWidth="1"/>
    <col min="9449" max="9449" width="0.88671875" style="61" customWidth="1"/>
    <col min="9450" max="9450" width="13.5546875" style="61" customWidth="1"/>
    <col min="9451" max="9451" width="0.88671875" style="61" customWidth="1"/>
    <col min="9452" max="9452" width="15.109375" style="61" customWidth="1"/>
    <col min="9453" max="9453" width="0.88671875" style="61" customWidth="1"/>
    <col min="9454" max="9454" width="14.5546875" style="61" customWidth="1"/>
    <col min="9455" max="9455" width="11.44140625" style="61" bestFit="1" customWidth="1"/>
    <col min="9456" max="9701" width="10.5546875" style="61"/>
    <col min="9702" max="9702" width="2" style="61" customWidth="1"/>
    <col min="9703" max="9703" width="68.109375" style="61" customWidth="1"/>
    <col min="9704" max="9704" width="9" style="61" customWidth="1"/>
    <col min="9705" max="9705" width="0.88671875" style="61" customWidth="1"/>
    <col min="9706" max="9706" width="13.5546875" style="61" customWidth="1"/>
    <col min="9707" max="9707" width="0.88671875" style="61" customWidth="1"/>
    <col min="9708" max="9708" width="15.109375" style="61" customWidth="1"/>
    <col min="9709" max="9709" width="0.88671875" style="61" customWidth="1"/>
    <col min="9710" max="9710" width="14.5546875" style="61" customWidth="1"/>
    <col min="9711" max="9711" width="11.44140625" style="61" bestFit="1" customWidth="1"/>
    <col min="9712" max="9957" width="10.5546875" style="61"/>
    <col min="9958" max="9958" width="2" style="61" customWidth="1"/>
    <col min="9959" max="9959" width="68.109375" style="61" customWidth="1"/>
    <col min="9960" max="9960" width="9" style="61" customWidth="1"/>
    <col min="9961" max="9961" width="0.88671875" style="61" customWidth="1"/>
    <col min="9962" max="9962" width="13.5546875" style="61" customWidth="1"/>
    <col min="9963" max="9963" width="0.88671875" style="61" customWidth="1"/>
    <col min="9964" max="9964" width="15.109375" style="61" customWidth="1"/>
    <col min="9965" max="9965" width="0.88671875" style="61" customWidth="1"/>
    <col min="9966" max="9966" width="14.5546875" style="61" customWidth="1"/>
    <col min="9967" max="9967" width="11.44140625" style="61" bestFit="1" customWidth="1"/>
    <col min="9968" max="10213" width="10.5546875" style="61"/>
    <col min="10214" max="10214" width="2" style="61" customWidth="1"/>
    <col min="10215" max="10215" width="68.109375" style="61" customWidth="1"/>
    <col min="10216" max="10216" width="9" style="61" customWidth="1"/>
    <col min="10217" max="10217" width="0.88671875" style="61" customWidth="1"/>
    <col min="10218" max="10218" width="13.5546875" style="61" customWidth="1"/>
    <col min="10219" max="10219" width="0.88671875" style="61" customWidth="1"/>
    <col min="10220" max="10220" width="15.109375" style="61" customWidth="1"/>
    <col min="10221" max="10221" width="0.88671875" style="61" customWidth="1"/>
    <col min="10222" max="10222" width="14.5546875" style="61" customWidth="1"/>
    <col min="10223" max="10223" width="11.44140625" style="61" bestFit="1" customWidth="1"/>
    <col min="10224" max="10469" width="10.5546875" style="61"/>
    <col min="10470" max="10470" width="2" style="61" customWidth="1"/>
    <col min="10471" max="10471" width="68.109375" style="61" customWidth="1"/>
    <col min="10472" max="10472" width="9" style="61" customWidth="1"/>
    <col min="10473" max="10473" width="0.88671875" style="61" customWidth="1"/>
    <col min="10474" max="10474" width="13.5546875" style="61" customWidth="1"/>
    <col min="10475" max="10475" width="0.88671875" style="61" customWidth="1"/>
    <col min="10476" max="10476" width="15.109375" style="61" customWidth="1"/>
    <col min="10477" max="10477" width="0.88671875" style="61" customWidth="1"/>
    <col min="10478" max="10478" width="14.5546875" style="61" customWidth="1"/>
    <col min="10479" max="10479" width="11.44140625" style="61" bestFit="1" customWidth="1"/>
    <col min="10480" max="10725" width="10.5546875" style="61"/>
    <col min="10726" max="10726" width="2" style="61" customWidth="1"/>
    <col min="10727" max="10727" width="68.109375" style="61" customWidth="1"/>
    <col min="10728" max="10728" width="9" style="61" customWidth="1"/>
    <col min="10729" max="10729" width="0.88671875" style="61" customWidth="1"/>
    <col min="10730" max="10730" width="13.5546875" style="61" customWidth="1"/>
    <col min="10731" max="10731" width="0.88671875" style="61" customWidth="1"/>
    <col min="10732" max="10732" width="15.109375" style="61" customWidth="1"/>
    <col min="10733" max="10733" width="0.88671875" style="61" customWidth="1"/>
    <col min="10734" max="10734" width="14.5546875" style="61" customWidth="1"/>
    <col min="10735" max="10735" width="11.44140625" style="61" bestFit="1" customWidth="1"/>
    <col min="10736" max="10981" width="10.5546875" style="61"/>
    <col min="10982" max="10982" width="2" style="61" customWidth="1"/>
    <col min="10983" max="10983" width="68.109375" style="61" customWidth="1"/>
    <col min="10984" max="10984" width="9" style="61" customWidth="1"/>
    <col min="10985" max="10985" width="0.88671875" style="61" customWidth="1"/>
    <col min="10986" max="10986" width="13.5546875" style="61" customWidth="1"/>
    <col min="10987" max="10987" width="0.88671875" style="61" customWidth="1"/>
    <col min="10988" max="10988" width="15.109375" style="61" customWidth="1"/>
    <col min="10989" max="10989" width="0.88671875" style="61" customWidth="1"/>
    <col min="10990" max="10990" width="14.5546875" style="61" customWidth="1"/>
    <col min="10991" max="10991" width="11.44140625" style="61" bestFit="1" customWidth="1"/>
    <col min="10992" max="11237" width="10.5546875" style="61"/>
    <col min="11238" max="11238" width="2" style="61" customWidth="1"/>
    <col min="11239" max="11239" width="68.109375" style="61" customWidth="1"/>
    <col min="11240" max="11240" width="9" style="61" customWidth="1"/>
    <col min="11241" max="11241" width="0.88671875" style="61" customWidth="1"/>
    <col min="11242" max="11242" width="13.5546875" style="61" customWidth="1"/>
    <col min="11243" max="11243" width="0.88671875" style="61" customWidth="1"/>
    <col min="11244" max="11244" width="15.109375" style="61" customWidth="1"/>
    <col min="11245" max="11245" width="0.88671875" style="61" customWidth="1"/>
    <col min="11246" max="11246" width="14.5546875" style="61" customWidth="1"/>
    <col min="11247" max="11247" width="11.44140625" style="61" bestFit="1" customWidth="1"/>
    <col min="11248" max="11493" width="10.5546875" style="61"/>
    <col min="11494" max="11494" width="2" style="61" customWidth="1"/>
    <col min="11495" max="11495" width="68.109375" style="61" customWidth="1"/>
    <col min="11496" max="11496" width="9" style="61" customWidth="1"/>
    <col min="11497" max="11497" width="0.88671875" style="61" customWidth="1"/>
    <col min="11498" max="11498" width="13.5546875" style="61" customWidth="1"/>
    <col min="11499" max="11499" width="0.88671875" style="61" customWidth="1"/>
    <col min="11500" max="11500" width="15.109375" style="61" customWidth="1"/>
    <col min="11501" max="11501" width="0.88671875" style="61" customWidth="1"/>
    <col min="11502" max="11502" width="14.5546875" style="61" customWidth="1"/>
    <col min="11503" max="11503" width="11.44140625" style="61" bestFit="1" customWidth="1"/>
    <col min="11504" max="11749" width="10.5546875" style="61"/>
    <col min="11750" max="11750" width="2" style="61" customWidth="1"/>
    <col min="11751" max="11751" width="68.109375" style="61" customWidth="1"/>
    <col min="11752" max="11752" width="9" style="61" customWidth="1"/>
    <col min="11753" max="11753" width="0.88671875" style="61" customWidth="1"/>
    <col min="11754" max="11754" width="13.5546875" style="61" customWidth="1"/>
    <col min="11755" max="11755" width="0.88671875" style="61" customWidth="1"/>
    <col min="11756" max="11756" width="15.109375" style="61" customWidth="1"/>
    <col min="11757" max="11757" width="0.88671875" style="61" customWidth="1"/>
    <col min="11758" max="11758" width="14.5546875" style="61" customWidth="1"/>
    <col min="11759" max="11759" width="11.44140625" style="61" bestFit="1" customWidth="1"/>
    <col min="11760" max="12005" width="10.5546875" style="61"/>
    <col min="12006" max="12006" width="2" style="61" customWidth="1"/>
    <col min="12007" max="12007" width="68.109375" style="61" customWidth="1"/>
    <col min="12008" max="12008" width="9" style="61" customWidth="1"/>
    <col min="12009" max="12009" width="0.88671875" style="61" customWidth="1"/>
    <col min="12010" max="12010" width="13.5546875" style="61" customWidth="1"/>
    <col min="12011" max="12011" width="0.88671875" style="61" customWidth="1"/>
    <col min="12012" max="12012" width="15.109375" style="61" customWidth="1"/>
    <col min="12013" max="12013" width="0.88671875" style="61" customWidth="1"/>
    <col min="12014" max="12014" width="14.5546875" style="61" customWidth="1"/>
    <col min="12015" max="12015" width="11.44140625" style="61" bestFit="1" customWidth="1"/>
    <col min="12016" max="12261" width="10.5546875" style="61"/>
    <col min="12262" max="12262" width="2" style="61" customWidth="1"/>
    <col min="12263" max="12263" width="68.109375" style="61" customWidth="1"/>
    <col min="12264" max="12264" width="9" style="61" customWidth="1"/>
    <col min="12265" max="12265" width="0.88671875" style="61" customWidth="1"/>
    <col min="12266" max="12266" width="13.5546875" style="61" customWidth="1"/>
    <col min="12267" max="12267" width="0.88671875" style="61" customWidth="1"/>
    <col min="12268" max="12268" width="15.109375" style="61" customWidth="1"/>
    <col min="12269" max="12269" width="0.88671875" style="61" customWidth="1"/>
    <col min="12270" max="12270" width="14.5546875" style="61" customWidth="1"/>
    <col min="12271" max="12271" width="11.44140625" style="61" bestFit="1" customWidth="1"/>
    <col min="12272" max="12517" width="10.5546875" style="61"/>
    <col min="12518" max="12518" width="2" style="61" customWidth="1"/>
    <col min="12519" max="12519" width="68.109375" style="61" customWidth="1"/>
    <col min="12520" max="12520" width="9" style="61" customWidth="1"/>
    <col min="12521" max="12521" width="0.88671875" style="61" customWidth="1"/>
    <col min="12522" max="12522" width="13.5546875" style="61" customWidth="1"/>
    <col min="12523" max="12523" width="0.88671875" style="61" customWidth="1"/>
    <col min="12524" max="12524" width="15.109375" style="61" customWidth="1"/>
    <col min="12525" max="12525" width="0.88671875" style="61" customWidth="1"/>
    <col min="12526" max="12526" width="14.5546875" style="61" customWidth="1"/>
    <col min="12527" max="12527" width="11.44140625" style="61" bestFit="1" customWidth="1"/>
    <col min="12528" max="12773" width="10.5546875" style="61"/>
    <col min="12774" max="12774" width="2" style="61" customWidth="1"/>
    <col min="12775" max="12775" width="68.109375" style="61" customWidth="1"/>
    <col min="12776" max="12776" width="9" style="61" customWidth="1"/>
    <col min="12777" max="12777" width="0.88671875" style="61" customWidth="1"/>
    <col min="12778" max="12778" width="13.5546875" style="61" customWidth="1"/>
    <col min="12779" max="12779" width="0.88671875" style="61" customWidth="1"/>
    <col min="12780" max="12780" width="15.109375" style="61" customWidth="1"/>
    <col min="12781" max="12781" width="0.88671875" style="61" customWidth="1"/>
    <col min="12782" max="12782" width="14.5546875" style="61" customWidth="1"/>
    <col min="12783" max="12783" width="11.44140625" style="61" bestFit="1" customWidth="1"/>
    <col min="12784" max="13029" width="10.5546875" style="61"/>
    <col min="13030" max="13030" width="2" style="61" customWidth="1"/>
    <col min="13031" max="13031" width="68.109375" style="61" customWidth="1"/>
    <col min="13032" max="13032" width="9" style="61" customWidth="1"/>
    <col min="13033" max="13033" width="0.88671875" style="61" customWidth="1"/>
    <col min="13034" max="13034" width="13.5546875" style="61" customWidth="1"/>
    <col min="13035" max="13035" width="0.88671875" style="61" customWidth="1"/>
    <col min="13036" max="13036" width="15.109375" style="61" customWidth="1"/>
    <col min="13037" max="13037" width="0.88671875" style="61" customWidth="1"/>
    <col min="13038" max="13038" width="14.5546875" style="61" customWidth="1"/>
    <col min="13039" max="13039" width="11.44140625" style="61" bestFit="1" customWidth="1"/>
    <col min="13040" max="13285" width="10.5546875" style="61"/>
    <col min="13286" max="13286" width="2" style="61" customWidth="1"/>
    <col min="13287" max="13287" width="68.109375" style="61" customWidth="1"/>
    <col min="13288" max="13288" width="9" style="61" customWidth="1"/>
    <col min="13289" max="13289" width="0.88671875" style="61" customWidth="1"/>
    <col min="13290" max="13290" width="13.5546875" style="61" customWidth="1"/>
    <col min="13291" max="13291" width="0.88671875" style="61" customWidth="1"/>
    <col min="13292" max="13292" width="15.109375" style="61" customWidth="1"/>
    <col min="13293" max="13293" width="0.88671875" style="61" customWidth="1"/>
    <col min="13294" max="13294" width="14.5546875" style="61" customWidth="1"/>
    <col min="13295" max="13295" width="11.44140625" style="61" bestFit="1" customWidth="1"/>
    <col min="13296" max="13541" width="10.5546875" style="61"/>
    <col min="13542" max="13542" width="2" style="61" customWidth="1"/>
    <col min="13543" max="13543" width="68.109375" style="61" customWidth="1"/>
    <col min="13544" max="13544" width="9" style="61" customWidth="1"/>
    <col min="13545" max="13545" width="0.88671875" style="61" customWidth="1"/>
    <col min="13546" max="13546" width="13.5546875" style="61" customWidth="1"/>
    <col min="13547" max="13547" width="0.88671875" style="61" customWidth="1"/>
    <col min="13548" max="13548" width="15.109375" style="61" customWidth="1"/>
    <col min="13549" max="13549" width="0.88671875" style="61" customWidth="1"/>
    <col min="13550" max="13550" width="14.5546875" style="61" customWidth="1"/>
    <col min="13551" max="13551" width="11.44140625" style="61" bestFit="1" customWidth="1"/>
    <col min="13552" max="13797" width="10.5546875" style="61"/>
    <col min="13798" max="13798" width="2" style="61" customWidth="1"/>
    <col min="13799" max="13799" width="68.109375" style="61" customWidth="1"/>
    <col min="13800" max="13800" width="9" style="61" customWidth="1"/>
    <col min="13801" max="13801" width="0.88671875" style="61" customWidth="1"/>
    <col min="13802" max="13802" width="13.5546875" style="61" customWidth="1"/>
    <col min="13803" max="13803" width="0.88671875" style="61" customWidth="1"/>
    <col min="13804" max="13804" width="15.109375" style="61" customWidth="1"/>
    <col min="13805" max="13805" width="0.88671875" style="61" customWidth="1"/>
    <col min="13806" max="13806" width="14.5546875" style="61" customWidth="1"/>
    <col min="13807" max="13807" width="11.44140625" style="61" bestFit="1" customWidth="1"/>
    <col min="13808" max="14053" width="10.5546875" style="61"/>
    <col min="14054" max="14054" width="2" style="61" customWidth="1"/>
    <col min="14055" max="14055" width="68.109375" style="61" customWidth="1"/>
    <col min="14056" max="14056" width="9" style="61" customWidth="1"/>
    <col min="14057" max="14057" width="0.88671875" style="61" customWidth="1"/>
    <col min="14058" max="14058" width="13.5546875" style="61" customWidth="1"/>
    <col min="14059" max="14059" width="0.88671875" style="61" customWidth="1"/>
    <col min="14060" max="14060" width="15.109375" style="61" customWidth="1"/>
    <col min="14061" max="14061" width="0.88671875" style="61" customWidth="1"/>
    <col min="14062" max="14062" width="14.5546875" style="61" customWidth="1"/>
    <col min="14063" max="14063" width="11.44140625" style="61" bestFit="1" customWidth="1"/>
    <col min="14064" max="14309" width="10.5546875" style="61"/>
    <col min="14310" max="14310" width="2" style="61" customWidth="1"/>
    <col min="14311" max="14311" width="68.109375" style="61" customWidth="1"/>
    <col min="14312" max="14312" width="9" style="61" customWidth="1"/>
    <col min="14313" max="14313" width="0.88671875" style="61" customWidth="1"/>
    <col min="14314" max="14314" width="13.5546875" style="61" customWidth="1"/>
    <col min="14315" max="14315" width="0.88671875" style="61" customWidth="1"/>
    <col min="14316" max="14316" width="15.109375" style="61" customWidth="1"/>
    <col min="14317" max="14317" width="0.88671875" style="61" customWidth="1"/>
    <col min="14318" max="14318" width="14.5546875" style="61" customWidth="1"/>
    <col min="14319" max="14319" width="11.44140625" style="61" bestFit="1" customWidth="1"/>
    <col min="14320" max="14565" width="10.5546875" style="61"/>
    <col min="14566" max="14566" width="2" style="61" customWidth="1"/>
    <col min="14567" max="14567" width="68.109375" style="61" customWidth="1"/>
    <col min="14568" max="14568" width="9" style="61" customWidth="1"/>
    <col min="14569" max="14569" width="0.88671875" style="61" customWidth="1"/>
    <col min="14570" max="14570" width="13.5546875" style="61" customWidth="1"/>
    <col min="14571" max="14571" width="0.88671875" style="61" customWidth="1"/>
    <col min="14572" max="14572" width="15.109375" style="61" customWidth="1"/>
    <col min="14573" max="14573" width="0.88671875" style="61" customWidth="1"/>
    <col min="14574" max="14574" width="14.5546875" style="61" customWidth="1"/>
    <col min="14575" max="14575" width="11.44140625" style="61" bestFit="1" customWidth="1"/>
    <col min="14576" max="14821" width="10.5546875" style="61"/>
    <col min="14822" max="14822" width="2" style="61" customWidth="1"/>
    <col min="14823" max="14823" width="68.109375" style="61" customWidth="1"/>
    <col min="14824" max="14824" width="9" style="61" customWidth="1"/>
    <col min="14825" max="14825" width="0.88671875" style="61" customWidth="1"/>
    <col min="14826" max="14826" width="13.5546875" style="61" customWidth="1"/>
    <col min="14827" max="14827" width="0.88671875" style="61" customWidth="1"/>
    <col min="14828" max="14828" width="15.109375" style="61" customWidth="1"/>
    <col min="14829" max="14829" width="0.88671875" style="61" customWidth="1"/>
    <col min="14830" max="14830" width="14.5546875" style="61" customWidth="1"/>
    <col min="14831" max="14831" width="11.44140625" style="61" bestFit="1" customWidth="1"/>
    <col min="14832" max="15077" width="10.5546875" style="61"/>
    <col min="15078" max="15078" width="2" style="61" customWidth="1"/>
    <col min="15079" max="15079" width="68.109375" style="61" customWidth="1"/>
    <col min="15080" max="15080" width="9" style="61" customWidth="1"/>
    <col min="15081" max="15081" width="0.88671875" style="61" customWidth="1"/>
    <col min="15082" max="15082" width="13.5546875" style="61" customWidth="1"/>
    <col min="15083" max="15083" width="0.88671875" style="61" customWidth="1"/>
    <col min="15084" max="15084" width="15.109375" style="61" customWidth="1"/>
    <col min="15085" max="15085" width="0.88671875" style="61" customWidth="1"/>
    <col min="15086" max="15086" width="14.5546875" style="61" customWidth="1"/>
    <col min="15087" max="15087" width="11.44140625" style="61" bestFit="1" customWidth="1"/>
    <col min="15088" max="15333" width="10.5546875" style="61"/>
    <col min="15334" max="15334" width="2" style="61" customWidth="1"/>
    <col min="15335" max="15335" width="68.109375" style="61" customWidth="1"/>
    <col min="15336" max="15336" width="9" style="61" customWidth="1"/>
    <col min="15337" max="15337" width="0.88671875" style="61" customWidth="1"/>
    <col min="15338" max="15338" width="13.5546875" style="61" customWidth="1"/>
    <col min="15339" max="15339" width="0.88671875" style="61" customWidth="1"/>
    <col min="15340" max="15340" width="15.109375" style="61" customWidth="1"/>
    <col min="15341" max="15341" width="0.88671875" style="61" customWidth="1"/>
    <col min="15342" max="15342" width="14.5546875" style="61" customWidth="1"/>
    <col min="15343" max="15343" width="11.44140625" style="61" bestFit="1" customWidth="1"/>
    <col min="15344" max="15589" width="10.5546875" style="61"/>
    <col min="15590" max="15590" width="2" style="61" customWidth="1"/>
    <col min="15591" max="15591" width="68.109375" style="61" customWidth="1"/>
    <col min="15592" max="15592" width="9" style="61" customWidth="1"/>
    <col min="15593" max="15593" width="0.88671875" style="61" customWidth="1"/>
    <col min="15594" max="15594" width="13.5546875" style="61" customWidth="1"/>
    <col min="15595" max="15595" width="0.88671875" style="61" customWidth="1"/>
    <col min="15596" max="15596" width="15.109375" style="61" customWidth="1"/>
    <col min="15597" max="15597" width="0.88671875" style="61" customWidth="1"/>
    <col min="15598" max="15598" width="14.5546875" style="61" customWidth="1"/>
    <col min="15599" max="15599" width="11.44140625" style="61" bestFit="1" customWidth="1"/>
    <col min="15600" max="15845" width="10.5546875" style="61"/>
    <col min="15846" max="15846" width="2" style="61" customWidth="1"/>
    <col min="15847" max="15847" width="68.109375" style="61" customWidth="1"/>
    <col min="15848" max="15848" width="9" style="61" customWidth="1"/>
    <col min="15849" max="15849" width="0.88671875" style="61" customWidth="1"/>
    <col min="15850" max="15850" width="13.5546875" style="61" customWidth="1"/>
    <col min="15851" max="15851" width="0.88671875" style="61" customWidth="1"/>
    <col min="15852" max="15852" width="15.109375" style="61" customWidth="1"/>
    <col min="15853" max="15853" width="0.88671875" style="61" customWidth="1"/>
    <col min="15854" max="15854" width="14.5546875" style="61" customWidth="1"/>
    <col min="15855" max="15855" width="11.44140625" style="61" bestFit="1" customWidth="1"/>
    <col min="15856" max="16101" width="10.5546875" style="61"/>
    <col min="16102" max="16102" width="2" style="61" customWidth="1"/>
    <col min="16103" max="16103" width="68.109375" style="61" customWidth="1"/>
    <col min="16104" max="16104" width="9" style="61" customWidth="1"/>
    <col min="16105" max="16105" width="0.88671875" style="61" customWidth="1"/>
    <col min="16106" max="16106" width="13.5546875" style="61" customWidth="1"/>
    <col min="16107" max="16107" width="0.88671875" style="61" customWidth="1"/>
    <col min="16108" max="16108" width="15.109375" style="61" customWidth="1"/>
    <col min="16109" max="16109" width="0.88671875" style="61" customWidth="1"/>
    <col min="16110" max="16110" width="14.5546875" style="61" customWidth="1"/>
    <col min="16111" max="16111" width="11.44140625" style="61" bestFit="1" customWidth="1"/>
    <col min="16112" max="16384" width="10.5546875" style="61"/>
  </cols>
  <sheetData>
    <row r="1" spans="1:17" ht="21" customHeight="1">
      <c r="A1" s="1" t="s">
        <v>0</v>
      </c>
      <c r="B1" s="56"/>
      <c r="C1" s="57"/>
      <c r="D1" s="57"/>
      <c r="E1" s="58"/>
      <c r="F1" s="57"/>
      <c r="G1" s="58"/>
      <c r="H1" s="57"/>
      <c r="I1" s="57"/>
      <c r="J1" s="57"/>
      <c r="K1" s="59"/>
      <c r="L1" s="59"/>
      <c r="M1" s="59"/>
      <c r="N1" s="59"/>
      <c r="O1" s="60"/>
    </row>
    <row r="2" spans="1:17" ht="21" customHeight="1">
      <c r="A2" s="62" t="s">
        <v>94</v>
      </c>
      <c r="B2" s="56"/>
      <c r="C2" s="57"/>
      <c r="D2" s="57"/>
      <c r="E2" s="58"/>
      <c r="F2" s="57"/>
      <c r="G2" s="58"/>
      <c r="H2" s="57"/>
      <c r="I2" s="57"/>
      <c r="J2" s="57"/>
      <c r="K2" s="59"/>
      <c r="L2" s="59"/>
      <c r="M2" s="59"/>
      <c r="N2" s="59"/>
      <c r="O2" s="63"/>
    </row>
    <row r="3" spans="1:17" s="10" customFormat="1" ht="21" customHeight="1">
      <c r="A3" s="5" t="s">
        <v>66</v>
      </c>
      <c r="B3" s="5"/>
      <c r="C3" s="7"/>
      <c r="D3" s="64"/>
      <c r="E3" s="5"/>
      <c r="F3" s="64"/>
      <c r="G3" s="5"/>
      <c r="H3" s="64"/>
      <c r="I3" s="64"/>
      <c r="J3" s="64"/>
      <c r="K3" s="5"/>
      <c r="L3" s="5"/>
      <c r="M3" s="5"/>
      <c r="N3" s="64"/>
      <c r="O3" s="31"/>
      <c r="P3" s="64"/>
      <c r="Q3" s="31"/>
    </row>
    <row r="4" spans="1:17" ht="18.600000000000001" customHeight="1">
      <c r="A4" s="62"/>
      <c r="B4" s="56"/>
      <c r="C4" s="57"/>
      <c r="D4" s="57"/>
      <c r="E4" s="58"/>
      <c r="F4" s="57"/>
      <c r="G4" s="58"/>
      <c r="H4" s="57"/>
      <c r="I4" s="57"/>
      <c r="J4" s="57"/>
      <c r="K4" s="65"/>
      <c r="L4" s="65"/>
      <c r="M4" s="65"/>
      <c r="N4" s="65"/>
      <c r="O4" s="63"/>
    </row>
    <row r="5" spans="1:17" ht="18.600000000000001" customHeight="1">
      <c r="A5" s="62"/>
      <c r="B5" s="56"/>
      <c r="C5" s="57"/>
      <c r="D5" s="57"/>
      <c r="E5" s="133" t="s">
        <v>3</v>
      </c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</row>
    <row r="6" spans="1:17" ht="18.600000000000001" customHeight="1">
      <c r="A6" s="62"/>
      <c r="B6" s="56"/>
      <c r="C6" s="57"/>
      <c r="D6" s="57"/>
      <c r="E6" s="135" t="s">
        <v>95</v>
      </c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66"/>
      <c r="Q6" s="66"/>
    </row>
    <row r="7" spans="1:17" ht="18.600000000000001" customHeight="1">
      <c r="A7" s="62"/>
      <c r="B7" s="56"/>
      <c r="C7" s="57"/>
      <c r="D7" s="57"/>
      <c r="E7" s="67"/>
      <c r="F7" s="57"/>
      <c r="G7" s="67"/>
      <c r="H7" s="67"/>
      <c r="I7" s="136" t="s">
        <v>59</v>
      </c>
      <c r="J7" s="136"/>
      <c r="K7" s="136"/>
      <c r="L7" s="67"/>
      <c r="M7" s="67"/>
      <c r="N7" s="67"/>
      <c r="O7" s="67" t="s">
        <v>96</v>
      </c>
    </row>
    <row r="8" spans="1:17" ht="18.600000000000001" customHeight="1">
      <c r="A8" s="68"/>
      <c r="B8" s="68"/>
      <c r="C8" s="63"/>
      <c r="D8" s="63"/>
      <c r="E8" s="69" t="s">
        <v>97</v>
      </c>
      <c r="F8" s="63"/>
      <c r="G8" s="69" t="s">
        <v>98</v>
      </c>
      <c r="H8" s="63"/>
      <c r="I8" s="69" t="s">
        <v>99</v>
      </c>
      <c r="J8" s="63"/>
      <c r="K8" s="69"/>
      <c r="L8" s="69"/>
      <c r="M8" s="69" t="s">
        <v>100</v>
      </c>
      <c r="N8" s="69"/>
      <c r="O8" s="69" t="s">
        <v>101</v>
      </c>
    </row>
    <row r="9" spans="1:17" s="70" customFormat="1" ht="18.600000000000001" customHeight="1">
      <c r="C9" s="69"/>
      <c r="D9" s="69"/>
      <c r="E9" s="69" t="s">
        <v>102</v>
      </c>
      <c r="F9" s="69"/>
      <c r="G9" s="69" t="s">
        <v>103</v>
      </c>
      <c r="H9" s="69"/>
      <c r="I9" s="69" t="s">
        <v>104</v>
      </c>
      <c r="J9" s="69"/>
      <c r="K9" s="69" t="s">
        <v>61</v>
      </c>
      <c r="L9" s="69"/>
      <c r="M9" s="69" t="s">
        <v>105</v>
      </c>
      <c r="N9" s="69"/>
      <c r="O9" s="71" t="s">
        <v>106</v>
      </c>
      <c r="Q9" s="69" t="s">
        <v>107</v>
      </c>
    </row>
    <row r="10" spans="1:17" s="70" customFormat="1" ht="18.600000000000001" customHeight="1">
      <c r="C10" s="40" t="s">
        <v>7</v>
      </c>
      <c r="D10" s="67"/>
      <c r="E10" s="72" t="s">
        <v>8</v>
      </c>
      <c r="F10" s="67"/>
      <c r="G10" s="72" t="s">
        <v>8</v>
      </c>
      <c r="H10" s="73"/>
      <c r="I10" s="72" t="s">
        <v>8</v>
      </c>
      <c r="J10" s="73"/>
      <c r="K10" s="72" t="s">
        <v>8</v>
      </c>
      <c r="L10" s="69"/>
      <c r="M10" s="72" t="s">
        <v>8</v>
      </c>
      <c r="N10" s="69"/>
      <c r="O10" s="72" t="s">
        <v>8</v>
      </c>
      <c r="Q10" s="72" t="s">
        <v>8</v>
      </c>
    </row>
    <row r="11" spans="1:17" ht="6" customHeight="1">
      <c r="A11" s="74"/>
      <c r="B11" s="75"/>
      <c r="C11" s="76"/>
      <c r="D11" s="76"/>
      <c r="E11" s="77"/>
      <c r="F11" s="76"/>
      <c r="G11" s="77"/>
      <c r="H11" s="76"/>
      <c r="I11" s="77"/>
      <c r="J11" s="76"/>
      <c r="K11" s="77"/>
      <c r="L11" s="76"/>
      <c r="M11" s="77"/>
      <c r="N11" s="76"/>
      <c r="O11" s="78"/>
      <c r="P11" s="76"/>
      <c r="Q11" s="78"/>
    </row>
    <row r="12" spans="1:17" ht="18.600000000000001" customHeight="1">
      <c r="A12" s="79" t="s">
        <v>108</v>
      </c>
      <c r="B12" s="75"/>
      <c r="C12" s="80"/>
      <c r="D12" s="81"/>
      <c r="E12" s="82">
        <v>215000000</v>
      </c>
      <c r="F12" s="81"/>
      <c r="G12" s="82">
        <v>365378656</v>
      </c>
      <c r="H12" s="81"/>
      <c r="I12" s="82">
        <v>2675000</v>
      </c>
      <c r="J12" s="81"/>
      <c r="K12" s="82">
        <v>23285660</v>
      </c>
      <c r="L12" s="81"/>
      <c r="M12" s="82">
        <v>2730615</v>
      </c>
      <c r="N12" s="81"/>
      <c r="O12" s="82">
        <f>SUM(E12:M12)</f>
        <v>609069931</v>
      </c>
      <c r="P12" s="81"/>
      <c r="Q12" s="82">
        <f>SUM(O12)</f>
        <v>609069931</v>
      </c>
    </row>
    <row r="13" spans="1:17" ht="18.600000000000001" customHeight="1">
      <c r="A13" s="79" t="s">
        <v>109</v>
      </c>
      <c r="B13" s="75"/>
      <c r="C13" s="80"/>
      <c r="D13" s="81"/>
      <c r="E13" s="82"/>
      <c r="F13" s="81"/>
      <c r="G13" s="82"/>
      <c r="H13" s="81"/>
      <c r="I13" s="82"/>
      <c r="J13" s="81"/>
      <c r="K13" s="82"/>
      <c r="L13" s="81"/>
      <c r="M13" s="82"/>
      <c r="N13" s="81"/>
      <c r="O13" s="82"/>
      <c r="P13" s="81"/>
      <c r="Q13" s="82"/>
    </row>
    <row r="14" spans="1:17" ht="18.600000000000001" customHeight="1">
      <c r="A14" s="83" t="s">
        <v>110</v>
      </c>
      <c r="B14" s="75"/>
      <c r="C14" s="81"/>
      <c r="D14" s="81"/>
      <c r="E14" s="84">
        <v>0</v>
      </c>
      <c r="F14" s="81"/>
      <c r="G14" s="84">
        <v>0</v>
      </c>
      <c r="H14" s="81"/>
      <c r="I14" s="84">
        <v>0</v>
      </c>
      <c r="J14" s="81"/>
      <c r="K14" s="84">
        <f>Thai9!F48</f>
        <v>-45071043.832000002</v>
      </c>
      <c r="L14" s="81"/>
      <c r="M14" s="84">
        <v>0</v>
      </c>
      <c r="N14" s="81"/>
      <c r="O14" s="84">
        <f>SUM(E14:M14)</f>
        <v>-45071043.832000002</v>
      </c>
      <c r="P14" s="81"/>
      <c r="Q14" s="84">
        <f>SUM(O14)</f>
        <v>-45071043.832000002</v>
      </c>
    </row>
    <row r="15" spans="1:17" ht="6" customHeight="1">
      <c r="A15" s="83"/>
      <c r="B15" s="75"/>
      <c r="C15" s="81"/>
      <c r="D15" s="81"/>
      <c r="E15" s="82"/>
      <c r="F15" s="81"/>
      <c r="G15" s="82"/>
      <c r="H15" s="81"/>
      <c r="I15" s="82"/>
      <c r="J15" s="81"/>
      <c r="K15" s="82"/>
      <c r="L15" s="81"/>
      <c r="M15" s="82"/>
      <c r="N15" s="81"/>
      <c r="O15" s="82"/>
      <c r="P15" s="81"/>
      <c r="Q15" s="82"/>
    </row>
    <row r="16" spans="1:17" ht="18.600000000000001" customHeight="1" thickBot="1">
      <c r="A16" s="62" t="s">
        <v>111</v>
      </c>
      <c r="B16" s="75"/>
      <c r="C16" s="81"/>
      <c r="D16" s="81"/>
      <c r="E16" s="85">
        <f>SUM(E12:E14)</f>
        <v>215000000</v>
      </c>
      <c r="F16" s="81"/>
      <c r="G16" s="85">
        <f>SUM(G12:G14)</f>
        <v>365378656</v>
      </c>
      <c r="H16" s="81"/>
      <c r="I16" s="85">
        <f>SUM(I12:I14)</f>
        <v>2675000</v>
      </c>
      <c r="J16" s="81"/>
      <c r="K16" s="85">
        <f>SUM(K12:K14)</f>
        <v>-21785383.832000002</v>
      </c>
      <c r="L16" s="81"/>
      <c r="M16" s="85">
        <f>SUM(M12:M14)</f>
        <v>2730615</v>
      </c>
      <c r="N16" s="81"/>
      <c r="O16" s="85">
        <f>SUM(O12:O14)</f>
        <v>563998887.16799998</v>
      </c>
      <c r="P16" s="81"/>
      <c r="Q16" s="85">
        <f>SUM(O16)</f>
        <v>563998887.16799998</v>
      </c>
    </row>
    <row r="17" spans="1:17" ht="18.600000000000001" customHeight="1" thickTop="1">
      <c r="A17" s="62"/>
      <c r="B17" s="75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</row>
    <row r="18" spans="1:17" ht="18.600000000000001" customHeight="1">
      <c r="A18" s="62"/>
      <c r="B18" s="75"/>
      <c r="C18" s="80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</row>
    <row r="19" spans="1:17" ht="18.600000000000001" customHeight="1">
      <c r="A19" s="62"/>
      <c r="B19" s="75"/>
      <c r="C19" s="80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</row>
    <row r="20" spans="1:17" ht="18.600000000000001" customHeight="1">
      <c r="A20" s="83"/>
      <c r="B20" s="75"/>
      <c r="C20" s="80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</row>
    <row r="21" spans="1:17" ht="18.600000000000001" customHeight="1">
      <c r="A21" s="83"/>
      <c r="B21" s="75"/>
      <c r="C21" s="80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</row>
    <row r="22" spans="1:17" ht="18.600000000000001" customHeight="1">
      <c r="A22" s="83"/>
      <c r="B22" s="75"/>
      <c r="C22" s="80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</row>
    <row r="23" spans="1:17" ht="18.600000000000001" customHeight="1">
      <c r="A23" s="83"/>
      <c r="B23" s="75"/>
      <c r="C23" s="80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</row>
    <row r="24" spans="1:17" ht="18.600000000000001" customHeight="1">
      <c r="A24" s="83"/>
      <c r="B24" s="75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</row>
    <row r="25" spans="1:17" ht="19.8">
      <c r="A25" s="83"/>
      <c r="B25" s="75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</row>
    <row r="26" spans="1:17" ht="19.8">
      <c r="A26" s="83"/>
      <c r="B26" s="75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</row>
    <row r="27" spans="1:17" ht="19.8">
      <c r="A27" s="83"/>
      <c r="B27" s="75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</row>
    <row r="28" spans="1:17" ht="19.8">
      <c r="A28" s="83"/>
      <c r="B28" s="75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</row>
    <row r="29" spans="1:17" ht="26.25" customHeight="1">
      <c r="A29" s="62"/>
      <c r="B29" s="75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</row>
    <row r="30" spans="1:17" ht="15.75" customHeight="1">
      <c r="A30" s="62"/>
      <c r="B30" s="75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</row>
    <row r="31" spans="1:17" ht="21.9" customHeight="1">
      <c r="A31" s="137" t="s">
        <v>30</v>
      </c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7"/>
      <c r="N31" s="137"/>
      <c r="O31" s="137"/>
      <c r="P31" s="86"/>
      <c r="Q31" s="86"/>
    </row>
  </sheetData>
  <mergeCells count="4">
    <mergeCell ref="E5:Q5"/>
    <mergeCell ref="E6:O6"/>
    <mergeCell ref="I7:K7"/>
    <mergeCell ref="A31:O31"/>
  </mergeCells>
  <pageMargins left="0.8" right="0.8" top="0.5" bottom="0.6" header="0.49" footer="0.4"/>
  <pageSetup paperSize="9" scale="95" firstPageNumber="10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D0B63-F2CC-4C4F-94B0-081241EA1DED}">
  <dimension ref="A1:O30"/>
  <sheetViews>
    <sheetView topLeftCell="A14" zoomScaleNormal="100" zoomScaleSheetLayoutView="110" workbookViewId="0">
      <selection activeCell="K124" sqref="K124"/>
    </sheetView>
  </sheetViews>
  <sheetFormatPr defaultColWidth="10.5546875" defaultRowHeight="21.15" customHeight="1"/>
  <cols>
    <col min="1" max="1" width="1.6640625" style="61" customWidth="1"/>
    <col min="2" max="2" width="41.109375" style="61" customWidth="1"/>
    <col min="3" max="3" width="7.6640625" style="65" customWidth="1"/>
    <col min="4" max="4" width="0.88671875" style="65" customWidth="1"/>
    <col min="5" max="5" width="10.88671875" style="65" bestFit="1" customWidth="1"/>
    <col min="6" max="6" width="0.88671875" style="65" customWidth="1"/>
    <col min="7" max="7" width="12.109375" style="65" customWidth="1"/>
    <col min="8" max="8" width="0.88671875" style="65" customWidth="1"/>
    <col min="9" max="9" width="18.109375" style="65" bestFit="1" customWidth="1"/>
    <col min="10" max="10" width="0.88671875" style="65" customWidth="1"/>
    <col min="11" max="11" width="11.6640625" style="80" bestFit="1" customWidth="1"/>
    <col min="12" max="12" width="0.88671875" style="80" customWidth="1"/>
    <col min="13" max="13" width="11.5546875" style="80" bestFit="1" customWidth="1"/>
    <col min="14" max="14" width="0.88671875" style="80" customWidth="1"/>
    <col min="15" max="15" width="9.88671875" style="65" bestFit="1" customWidth="1"/>
    <col min="16" max="226" width="10.5546875" style="61"/>
    <col min="227" max="227" width="2" style="61" customWidth="1"/>
    <col min="228" max="228" width="68.109375" style="61" customWidth="1"/>
    <col min="229" max="229" width="9" style="61" customWidth="1"/>
    <col min="230" max="230" width="0.88671875" style="61" customWidth="1"/>
    <col min="231" max="231" width="13.5546875" style="61" customWidth="1"/>
    <col min="232" max="232" width="0.88671875" style="61" customWidth="1"/>
    <col min="233" max="233" width="15.109375" style="61" customWidth="1"/>
    <col min="234" max="234" width="0.88671875" style="61" customWidth="1"/>
    <col min="235" max="235" width="14.5546875" style="61" customWidth="1"/>
    <col min="236" max="236" width="11.44140625" style="61" bestFit="1" customWidth="1"/>
    <col min="237" max="482" width="10.5546875" style="61"/>
    <col min="483" max="483" width="2" style="61" customWidth="1"/>
    <col min="484" max="484" width="68.109375" style="61" customWidth="1"/>
    <col min="485" max="485" width="9" style="61" customWidth="1"/>
    <col min="486" max="486" width="0.88671875" style="61" customWidth="1"/>
    <col min="487" max="487" width="13.5546875" style="61" customWidth="1"/>
    <col min="488" max="488" width="0.88671875" style="61" customWidth="1"/>
    <col min="489" max="489" width="15.109375" style="61" customWidth="1"/>
    <col min="490" max="490" width="0.88671875" style="61" customWidth="1"/>
    <col min="491" max="491" width="14.5546875" style="61" customWidth="1"/>
    <col min="492" max="492" width="11.44140625" style="61" bestFit="1" customWidth="1"/>
    <col min="493" max="738" width="10.5546875" style="61"/>
    <col min="739" max="739" width="2" style="61" customWidth="1"/>
    <col min="740" max="740" width="68.109375" style="61" customWidth="1"/>
    <col min="741" max="741" width="9" style="61" customWidth="1"/>
    <col min="742" max="742" width="0.88671875" style="61" customWidth="1"/>
    <col min="743" max="743" width="13.5546875" style="61" customWidth="1"/>
    <col min="744" max="744" width="0.88671875" style="61" customWidth="1"/>
    <col min="745" max="745" width="15.109375" style="61" customWidth="1"/>
    <col min="746" max="746" width="0.88671875" style="61" customWidth="1"/>
    <col min="747" max="747" width="14.5546875" style="61" customWidth="1"/>
    <col min="748" max="748" width="11.44140625" style="61" bestFit="1" customWidth="1"/>
    <col min="749" max="994" width="10.5546875" style="61"/>
    <col min="995" max="995" width="2" style="61" customWidth="1"/>
    <col min="996" max="996" width="68.109375" style="61" customWidth="1"/>
    <col min="997" max="997" width="9" style="61" customWidth="1"/>
    <col min="998" max="998" width="0.88671875" style="61" customWidth="1"/>
    <col min="999" max="999" width="13.5546875" style="61" customWidth="1"/>
    <col min="1000" max="1000" width="0.88671875" style="61" customWidth="1"/>
    <col min="1001" max="1001" width="15.109375" style="61" customWidth="1"/>
    <col min="1002" max="1002" width="0.88671875" style="61" customWidth="1"/>
    <col min="1003" max="1003" width="14.5546875" style="61" customWidth="1"/>
    <col min="1004" max="1004" width="11.44140625" style="61" bestFit="1" customWidth="1"/>
    <col min="1005" max="1250" width="10.5546875" style="61"/>
    <col min="1251" max="1251" width="2" style="61" customWidth="1"/>
    <col min="1252" max="1252" width="68.109375" style="61" customWidth="1"/>
    <col min="1253" max="1253" width="9" style="61" customWidth="1"/>
    <col min="1254" max="1254" width="0.88671875" style="61" customWidth="1"/>
    <col min="1255" max="1255" width="13.5546875" style="61" customWidth="1"/>
    <col min="1256" max="1256" width="0.88671875" style="61" customWidth="1"/>
    <col min="1257" max="1257" width="15.109375" style="61" customWidth="1"/>
    <col min="1258" max="1258" width="0.88671875" style="61" customWidth="1"/>
    <col min="1259" max="1259" width="14.5546875" style="61" customWidth="1"/>
    <col min="1260" max="1260" width="11.44140625" style="61" bestFit="1" customWidth="1"/>
    <col min="1261" max="1506" width="10.5546875" style="61"/>
    <col min="1507" max="1507" width="2" style="61" customWidth="1"/>
    <col min="1508" max="1508" width="68.109375" style="61" customWidth="1"/>
    <col min="1509" max="1509" width="9" style="61" customWidth="1"/>
    <col min="1510" max="1510" width="0.88671875" style="61" customWidth="1"/>
    <col min="1511" max="1511" width="13.5546875" style="61" customWidth="1"/>
    <col min="1512" max="1512" width="0.88671875" style="61" customWidth="1"/>
    <col min="1513" max="1513" width="15.109375" style="61" customWidth="1"/>
    <col min="1514" max="1514" width="0.88671875" style="61" customWidth="1"/>
    <col min="1515" max="1515" width="14.5546875" style="61" customWidth="1"/>
    <col min="1516" max="1516" width="11.44140625" style="61" bestFit="1" customWidth="1"/>
    <col min="1517" max="1762" width="10.5546875" style="61"/>
    <col min="1763" max="1763" width="2" style="61" customWidth="1"/>
    <col min="1764" max="1764" width="68.109375" style="61" customWidth="1"/>
    <col min="1765" max="1765" width="9" style="61" customWidth="1"/>
    <col min="1766" max="1766" width="0.88671875" style="61" customWidth="1"/>
    <col min="1767" max="1767" width="13.5546875" style="61" customWidth="1"/>
    <col min="1768" max="1768" width="0.88671875" style="61" customWidth="1"/>
    <col min="1769" max="1769" width="15.109375" style="61" customWidth="1"/>
    <col min="1770" max="1770" width="0.88671875" style="61" customWidth="1"/>
    <col min="1771" max="1771" width="14.5546875" style="61" customWidth="1"/>
    <col min="1772" max="1772" width="11.44140625" style="61" bestFit="1" customWidth="1"/>
    <col min="1773" max="2018" width="10.5546875" style="61"/>
    <col min="2019" max="2019" width="2" style="61" customWidth="1"/>
    <col min="2020" max="2020" width="68.109375" style="61" customWidth="1"/>
    <col min="2021" max="2021" width="9" style="61" customWidth="1"/>
    <col min="2022" max="2022" width="0.88671875" style="61" customWidth="1"/>
    <col min="2023" max="2023" width="13.5546875" style="61" customWidth="1"/>
    <col min="2024" max="2024" width="0.88671875" style="61" customWidth="1"/>
    <col min="2025" max="2025" width="15.109375" style="61" customWidth="1"/>
    <col min="2026" max="2026" width="0.88671875" style="61" customWidth="1"/>
    <col min="2027" max="2027" width="14.5546875" style="61" customWidth="1"/>
    <col min="2028" max="2028" width="11.44140625" style="61" bestFit="1" customWidth="1"/>
    <col min="2029" max="2274" width="10.5546875" style="61"/>
    <col min="2275" max="2275" width="2" style="61" customWidth="1"/>
    <col min="2276" max="2276" width="68.109375" style="61" customWidth="1"/>
    <col min="2277" max="2277" width="9" style="61" customWidth="1"/>
    <col min="2278" max="2278" width="0.88671875" style="61" customWidth="1"/>
    <col min="2279" max="2279" width="13.5546875" style="61" customWidth="1"/>
    <col min="2280" max="2280" width="0.88671875" style="61" customWidth="1"/>
    <col min="2281" max="2281" width="15.109375" style="61" customWidth="1"/>
    <col min="2282" max="2282" width="0.88671875" style="61" customWidth="1"/>
    <col min="2283" max="2283" width="14.5546875" style="61" customWidth="1"/>
    <col min="2284" max="2284" width="11.44140625" style="61" bestFit="1" customWidth="1"/>
    <col min="2285" max="2530" width="10.5546875" style="61"/>
    <col min="2531" max="2531" width="2" style="61" customWidth="1"/>
    <col min="2532" max="2532" width="68.109375" style="61" customWidth="1"/>
    <col min="2533" max="2533" width="9" style="61" customWidth="1"/>
    <col min="2534" max="2534" width="0.88671875" style="61" customWidth="1"/>
    <col min="2535" max="2535" width="13.5546875" style="61" customWidth="1"/>
    <col min="2536" max="2536" width="0.88671875" style="61" customWidth="1"/>
    <col min="2537" max="2537" width="15.109375" style="61" customWidth="1"/>
    <col min="2538" max="2538" width="0.88671875" style="61" customWidth="1"/>
    <col min="2539" max="2539" width="14.5546875" style="61" customWidth="1"/>
    <col min="2540" max="2540" width="11.44140625" style="61" bestFit="1" customWidth="1"/>
    <col min="2541" max="2786" width="10.5546875" style="61"/>
    <col min="2787" max="2787" width="2" style="61" customWidth="1"/>
    <col min="2788" max="2788" width="68.109375" style="61" customWidth="1"/>
    <col min="2789" max="2789" width="9" style="61" customWidth="1"/>
    <col min="2790" max="2790" width="0.88671875" style="61" customWidth="1"/>
    <col min="2791" max="2791" width="13.5546875" style="61" customWidth="1"/>
    <col min="2792" max="2792" width="0.88671875" style="61" customWidth="1"/>
    <col min="2793" max="2793" width="15.109375" style="61" customWidth="1"/>
    <col min="2794" max="2794" width="0.88671875" style="61" customWidth="1"/>
    <col min="2795" max="2795" width="14.5546875" style="61" customWidth="1"/>
    <col min="2796" max="2796" width="11.44140625" style="61" bestFit="1" customWidth="1"/>
    <col min="2797" max="3042" width="10.5546875" style="61"/>
    <col min="3043" max="3043" width="2" style="61" customWidth="1"/>
    <col min="3044" max="3044" width="68.109375" style="61" customWidth="1"/>
    <col min="3045" max="3045" width="9" style="61" customWidth="1"/>
    <col min="3046" max="3046" width="0.88671875" style="61" customWidth="1"/>
    <col min="3047" max="3047" width="13.5546875" style="61" customWidth="1"/>
    <col min="3048" max="3048" width="0.88671875" style="61" customWidth="1"/>
    <col min="3049" max="3049" width="15.109375" style="61" customWidth="1"/>
    <col min="3050" max="3050" width="0.88671875" style="61" customWidth="1"/>
    <col min="3051" max="3051" width="14.5546875" style="61" customWidth="1"/>
    <col min="3052" max="3052" width="11.44140625" style="61" bestFit="1" customWidth="1"/>
    <col min="3053" max="3298" width="10.5546875" style="61"/>
    <col min="3299" max="3299" width="2" style="61" customWidth="1"/>
    <col min="3300" max="3300" width="68.109375" style="61" customWidth="1"/>
    <col min="3301" max="3301" width="9" style="61" customWidth="1"/>
    <col min="3302" max="3302" width="0.88671875" style="61" customWidth="1"/>
    <col min="3303" max="3303" width="13.5546875" style="61" customWidth="1"/>
    <col min="3304" max="3304" width="0.88671875" style="61" customWidth="1"/>
    <col min="3305" max="3305" width="15.109375" style="61" customWidth="1"/>
    <col min="3306" max="3306" width="0.88671875" style="61" customWidth="1"/>
    <col min="3307" max="3307" width="14.5546875" style="61" customWidth="1"/>
    <col min="3308" max="3308" width="11.44140625" style="61" bestFit="1" customWidth="1"/>
    <col min="3309" max="3554" width="10.5546875" style="61"/>
    <col min="3555" max="3555" width="2" style="61" customWidth="1"/>
    <col min="3556" max="3556" width="68.109375" style="61" customWidth="1"/>
    <col min="3557" max="3557" width="9" style="61" customWidth="1"/>
    <col min="3558" max="3558" width="0.88671875" style="61" customWidth="1"/>
    <col min="3559" max="3559" width="13.5546875" style="61" customWidth="1"/>
    <col min="3560" max="3560" width="0.88671875" style="61" customWidth="1"/>
    <col min="3561" max="3561" width="15.109375" style="61" customWidth="1"/>
    <col min="3562" max="3562" width="0.88671875" style="61" customWidth="1"/>
    <col min="3563" max="3563" width="14.5546875" style="61" customWidth="1"/>
    <col min="3564" max="3564" width="11.44140625" style="61" bestFit="1" customWidth="1"/>
    <col min="3565" max="3810" width="10.5546875" style="61"/>
    <col min="3811" max="3811" width="2" style="61" customWidth="1"/>
    <col min="3812" max="3812" width="68.109375" style="61" customWidth="1"/>
    <col min="3813" max="3813" width="9" style="61" customWidth="1"/>
    <col min="3814" max="3814" width="0.88671875" style="61" customWidth="1"/>
    <col min="3815" max="3815" width="13.5546875" style="61" customWidth="1"/>
    <col min="3816" max="3816" width="0.88671875" style="61" customWidth="1"/>
    <col min="3817" max="3817" width="15.109375" style="61" customWidth="1"/>
    <col min="3818" max="3818" width="0.88671875" style="61" customWidth="1"/>
    <col min="3819" max="3819" width="14.5546875" style="61" customWidth="1"/>
    <col min="3820" max="3820" width="11.44140625" style="61" bestFit="1" customWidth="1"/>
    <col min="3821" max="4066" width="10.5546875" style="61"/>
    <col min="4067" max="4067" width="2" style="61" customWidth="1"/>
    <col min="4068" max="4068" width="68.109375" style="61" customWidth="1"/>
    <col min="4069" max="4069" width="9" style="61" customWidth="1"/>
    <col min="4070" max="4070" width="0.88671875" style="61" customWidth="1"/>
    <col min="4071" max="4071" width="13.5546875" style="61" customWidth="1"/>
    <col min="4072" max="4072" width="0.88671875" style="61" customWidth="1"/>
    <col min="4073" max="4073" width="15.109375" style="61" customWidth="1"/>
    <col min="4074" max="4074" width="0.88671875" style="61" customWidth="1"/>
    <col min="4075" max="4075" width="14.5546875" style="61" customWidth="1"/>
    <col min="4076" max="4076" width="11.44140625" style="61" bestFit="1" customWidth="1"/>
    <col min="4077" max="4322" width="10.5546875" style="61"/>
    <col min="4323" max="4323" width="2" style="61" customWidth="1"/>
    <col min="4324" max="4324" width="68.109375" style="61" customWidth="1"/>
    <col min="4325" max="4325" width="9" style="61" customWidth="1"/>
    <col min="4326" max="4326" width="0.88671875" style="61" customWidth="1"/>
    <col min="4327" max="4327" width="13.5546875" style="61" customWidth="1"/>
    <col min="4328" max="4328" width="0.88671875" style="61" customWidth="1"/>
    <col min="4329" max="4329" width="15.109375" style="61" customWidth="1"/>
    <col min="4330" max="4330" width="0.88671875" style="61" customWidth="1"/>
    <col min="4331" max="4331" width="14.5546875" style="61" customWidth="1"/>
    <col min="4332" max="4332" width="11.44140625" style="61" bestFit="1" customWidth="1"/>
    <col min="4333" max="4578" width="10.5546875" style="61"/>
    <col min="4579" max="4579" width="2" style="61" customWidth="1"/>
    <col min="4580" max="4580" width="68.109375" style="61" customWidth="1"/>
    <col min="4581" max="4581" width="9" style="61" customWidth="1"/>
    <col min="4582" max="4582" width="0.88671875" style="61" customWidth="1"/>
    <col min="4583" max="4583" width="13.5546875" style="61" customWidth="1"/>
    <col min="4584" max="4584" width="0.88671875" style="61" customWidth="1"/>
    <col min="4585" max="4585" width="15.109375" style="61" customWidth="1"/>
    <col min="4586" max="4586" width="0.88671875" style="61" customWidth="1"/>
    <col min="4587" max="4587" width="14.5546875" style="61" customWidth="1"/>
    <col min="4588" max="4588" width="11.44140625" style="61" bestFit="1" customWidth="1"/>
    <col min="4589" max="4834" width="10.5546875" style="61"/>
    <col min="4835" max="4835" width="2" style="61" customWidth="1"/>
    <col min="4836" max="4836" width="68.109375" style="61" customWidth="1"/>
    <col min="4837" max="4837" width="9" style="61" customWidth="1"/>
    <col min="4838" max="4838" width="0.88671875" style="61" customWidth="1"/>
    <col min="4839" max="4839" width="13.5546875" style="61" customWidth="1"/>
    <col min="4840" max="4840" width="0.88671875" style="61" customWidth="1"/>
    <col min="4841" max="4841" width="15.109375" style="61" customWidth="1"/>
    <col min="4842" max="4842" width="0.88671875" style="61" customWidth="1"/>
    <col min="4843" max="4843" width="14.5546875" style="61" customWidth="1"/>
    <col min="4844" max="4844" width="11.44140625" style="61" bestFit="1" customWidth="1"/>
    <col min="4845" max="5090" width="10.5546875" style="61"/>
    <col min="5091" max="5091" width="2" style="61" customWidth="1"/>
    <col min="5092" max="5092" width="68.109375" style="61" customWidth="1"/>
    <col min="5093" max="5093" width="9" style="61" customWidth="1"/>
    <col min="5094" max="5094" width="0.88671875" style="61" customWidth="1"/>
    <col min="5095" max="5095" width="13.5546875" style="61" customWidth="1"/>
    <col min="5096" max="5096" width="0.88671875" style="61" customWidth="1"/>
    <col min="5097" max="5097" width="15.109375" style="61" customWidth="1"/>
    <col min="5098" max="5098" width="0.88671875" style="61" customWidth="1"/>
    <col min="5099" max="5099" width="14.5546875" style="61" customWidth="1"/>
    <col min="5100" max="5100" width="11.44140625" style="61" bestFit="1" customWidth="1"/>
    <col min="5101" max="5346" width="10.5546875" style="61"/>
    <col min="5347" max="5347" width="2" style="61" customWidth="1"/>
    <col min="5348" max="5348" width="68.109375" style="61" customWidth="1"/>
    <col min="5349" max="5349" width="9" style="61" customWidth="1"/>
    <col min="5350" max="5350" width="0.88671875" style="61" customWidth="1"/>
    <col min="5351" max="5351" width="13.5546875" style="61" customWidth="1"/>
    <col min="5352" max="5352" width="0.88671875" style="61" customWidth="1"/>
    <col min="5353" max="5353" width="15.109375" style="61" customWidth="1"/>
    <col min="5354" max="5354" width="0.88671875" style="61" customWidth="1"/>
    <col min="5355" max="5355" width="14.5546875" style="61" customWidth="1"/>
    <col min="5356" max="5356" width="11.44140625" style="61" bestFit="1" customWidth="1"/>
    <col min="5357" max="5602" width="10.5546875" style="61"/>
    <col min="5603" max="5603" width="2" style="61" customWidth="1"/>
    <col min="5604" max="5604" width="68.109375" style="61" customWidth="1"/>
    <col min="5605" max="5605" width="9" style="61" customWidth="1"/>
    <col min="5606" max="5606" width="0.88671875" style="61" customWidth="1"/>
    <col min="5607" max="5607" width="13.5546875" style="61" customWidth="1"/>
    <col min="5608" max="5608" width="0.88671875" style="61" customWidth="1"/>
    <col min="5609" max="5609" width="15.109375" style="61" customWidth="1"/>
    <col min="5610" max="5610" width="0.88671875" style="61" customWidth="1"/>
    <col min="5611" max="5611" width="14.5546875" style="61" customWidth="1"/>
    <col min="5612" max="5612" width="11.44140625" style="61" bestFit="1" customWidth="1"/>
    <col min="5613" max="5858" width="10.5546875" style="61"/>
    <col min="5859" max="5859" width="2" style="61" customWidth="1"/>
    <col min="5860" max="5860" width="68.109375" style="61" customWidth="1"/>
    <col min="5861" max="5861" width="9" style="61" customWidth="1"/>
    <col min="5862" max="5862" width="0.88671875" style="61" customWidth="1"/>
    <col min="5863" max="5863" width="13.5546875" style="61" customWidth="1"/>
    <col min="5864" max="5864" width="0.88671875" style="61" customWidth="1"/>
    <col min="5865" max="5865" width="15.109375" style="61" customWidth="1"/>
    <col min="5866" max="5866" width="0.88671875" style="61" customWidth="1"/>
    <col min="5867" max="5867" width="14.5546875" style="61" customWidth="1"/>
    <col min="5868" max="5868" width="11.44140625" style="61" bestFit="1" customWidth="1"/>
    <col min="5869" max="6114" width="10.5546875" style="61"/>
    <col min="6115" max="6115" width="2" style="61" customWidth="1"/>
    <col min="6116" max="6116" width="68.109375" style="61" customWidth="1"/>
    <col min="6117" max="6117" width="9" style="61" customWidth="1"/>
    <col min="6118" max="6118" width="0.88671875" style="61" customWidth="1"/>
    <col min="6119" max="6119" width="13.5546875" style="61" customWidth="1"/>
    <col min="6120" max="6120" width="0.88671875" style="61" customWidth="1"/>
    <col min="6121" max="6121" width="15.109375" style="61" customWidth="1"/>
    <col min="6122" max="6122" width="0.88671875" style="61" customWidth="1"/>
    <col min="6123" max="6123" width="14.5546875" style="61" customWidth="1"/>
    <col min="6124" max="6124" width="11.44140625" style="61" bestFit="1" customWidth="1"/>
    <col min="6125" max="6370" width="10.5546875" style="61"/>
    <col min="6371" max="6371" width="2" style="61" customWidth="1"/>
    <col min="6372" max="6372" width="68.109375" style="61" customWidth="1"/>
    <col min="6373" max="6373" width="9" style="61" customWidth="1"/>
    <col min="6374" max="6374" width="0.88671875" style="61" customWidth="1"/>
    <col min="6375" max="6375" width="13.5546875" style="61" customWidth="1"/>
    <col min="6376" max="6376" width="0.88671875" style="61" customWidth="1"/>
    <col min="6377" max="6377" width="15.109375" style="61" customWidth="1"/>
    <col min="6378" max="6378" width="0.88671875" style="61" customWidth="1"/>
    <col min="6379" max="6379" width="14.5546875" style="61" customWidth="1"/>
    <col min="6380" max="6380" width="11.44140625" style="61" bestFit="1" customWidth="1"/>
    <col min="6381" max="6626" width="10.5546875" style="61"/>
    <col min="6627" max="6627" width="2" style="61" customWidth="1"/>
    <col min="6628" max="6628" width="68.109375" style="61" customWidth="1"/>
    <col min="6629" max="6629" width="9" style="61" customWidth="1"/>
    <col min="6630" max="6630" width="0.88671875" style="61" customWidth="1"/>
    <col min="6631" max="6631" width="13.5546875" style="61" customWidth="1"/>
    <col min="6632" max="6632" width="0.88671875" style="61" customWidth="1"/>
    <col min="6633" max="6633" width="15.109375" style="61" customWidth="1"/>
    <col min="6634" max="6634" width="0.88671875" style="61" customWidth="1"/>
    <col min="6635" max="6635" width="14.5546875" style="61" customWidth="1"/>
    <col min="6636" max="6636" width="11.44140625" style="61" bestFit="1" customWidth="1"/>
    <col min="6637" max="6882" width="10.5546875" style="61"/>
    <col min="6883" max="6883" width="2" style="61" customWidth="1"/>
    <col min="6884" max="6884" width="68.109375" style="61" customWidth="1"/>
    <col min="6885" max="6885" width="9" style="61" customWidth="1"/>
    <col min="6886" max="6886" width="0.88671875" style="61" customWidth="1"/>
    <col min="6887" max="6887" width="13.5546875" style="61" customWidth="1"/>
    <col min="6888" max="6888" width="0.88671875" style="61" customWidth="1"/>
    <col min="6889" max="6889" width="15.109375" style="61" customWidth="1"/>
    <col min="6890" max="6890" width="0.88671875" style="61" customWidth="1"/>
    <col min="6891" max="6891" width="14.5546875" style="61" customWidth="1"/>
    <col min="6892" max="6892" width="11.44140625" style="61" bestFit="1" customWidth="1"/>
    <col min="6893" max="7138" width="10.5546875" style="61"/>
    <col min="7139" max="7139" width="2" style="61" customWidth="1"/>
    <col min="7140" max="7140" width="68.109375" style="61" customWidth="1"/>
    <col min="7141" max="7141" width="9" style="61" customWidth="1"/>
    <col min="7142" max="7142" width="0.88671875" style="61" customWidth="1"/>
    <col min="7143" max="7143" width="13.5546875" style="61" customWidth="1"/>
    <col min="7144" max="7144" width="0.88671875" style="61" customWidth="1"/>
    <col min="7145" max="7145" width="15.109375" style="61" customWidth="1"/>
    <col min="7146" max="7146" width="0.88671875" style="61" customWidth="1"/>
    <col min="7147" max="7147" width="14.5546875" style="61" customWidth="1"/>
    <col min="7148" max="7148" width="11.44140625" style="61" bestFit="1" customWidth="1"/>
    <col min="7149" max="7394" width="10.5546875" style="61"/>
    <col min="7395" max="7395" width="2" style="61" customWidth="1"/>
    <col min="7396" max="7396" width="68.109375" style="61" customWidth="1"/>
    <col min="7397" max="7397" width="9" style="61" customWidth="1"/>
    <col min="7398" max="7398" width="0.88671875" style="61" customWidth="1"/>
    <col min="7399" max="7399" width="13.5546875" style="61" customWidth="1"/>
    <col min="7400" max="7400" width="0.88671875" style="61" customWidth="1"/>
    <col min="7401" max="7401" width="15.109375" style="61" customWidth="1"/>
    <col min="7402" max="7402" width="0.88671875" style="61" customWidth="1"/>
    <col min="7403" max="7403" width="14.5546875" style="61" customWidth="1"/>
    <col min="7404" max="7404" width="11.44140625" style="61" bestFit="1" customWidth="1"/>
    <col min="7405" max="7650" width="10.5546875" style="61"/>
    <col min="7651" max="7651" width="2" style="61" customWidth="1"/>
    <col min="7652" max="7652" width="68.109375" style="61" customWidth="1"/>
    <col min="7653" max="7653" width="9" style="61" customWidth="1"/>
    <col min="7654" max="7654" width="0.88671875" style="61" customWidth="1"/>
    <col min="7655" max="7655" width="13.5546875" style="61" customWidth="1"/>
    <col min="7656" max="7656" width="0.88671875" style="61" customWidth="1"/>
    <col min="7657" max="7657" width="15.109375" style="61" customWidth="1"/>
    <col min="7658" max="7658" width="0.88671875" style="61" customWidth="1"/>
    <col min="7659" max="7659" width="14.5546875" style="61" customWidth="1"/>
    <col min="7660" max="7660" width="11.44140625" style="61" bestFit="1" customWidth="1"/>
    <col min="7661" max="7906" width="10.5546875" style="61"/>
    <col min="7907" max="7907" width="2" style="61" customWidth="1"/>
    <col min="7908" max="7908" width="68.109375" style="61" customWidth="1"/>
    <col min="7909" max="7909" width="9" style="61" customWidth="1"/>
    <col min="7910" max="7910" width="0.88671875" style="61" customWidth="1"/>
    <col min="7911" max="7911" width="13.5546875" style="61" customWidth="1"/>
    <col min="7912" max="7912" width="0.88671875" style="61" customWidth="1"/>
    <col min="7913" max="7913" width="15.109375" style="61" customWidth="1"/>
    <col min="7914" max="7914" width="0.88671875" style="61" customWidth="1"/>
    <col min="7915" max="7915" width="14.5546875" style="61" customWidth="1"/>
    <col min="7916" max="7916" width="11.44140625" style="61" bestFit="1" customWidth="1"/>
    <col min="7917" max="8162" width="10.5546875" style="61"/>
    <col min="8163" max="8163" width="2" style="61" customWidth="1"/>
    <col min="8164" max="8164" width="68.109375" style="61" customWidth="1"/>
    <col min="8165" max="8165" width="9" style="61" customWidth="1"/>
    <col min="8166" max="8166" width="0.88671875" style="61" customWidth="1"/>
    <col min="8167" max="8167" width="13.5546875" style="61" customWidth="1"/>
    <col min="8168" max="8168" width="0.88671875" style="61" customWidth="1"/>
    <col min="8169" max="8169" width="15.109375" style="61" customWidth="1"/>
    <col min="8170" max="8170" width="0.88671875" style="61" customWidth="1"/>
    <col min="8171" max="8171" width="14.5546875" style="61" customWidth="1"/>
    <col min="8172" max="8172" width="11.44140625" style="61" bestFit="1" customWidth="1"/>
    <col min="8173" max="8418" width="10.5546875" style="61"/>
    <col min="8419" max="8419" width="2" style="61" customWidth="1"/>
    <col min="8420" max="8420" width="68.109375" style="61" customWidth="1"/>
    <col min="8421" max="8421" width="9" style="61" customWidth="1"/>
    <col min="8422" max="8422" width="0.88671875" style="61" customWidth="1"/>
    <col min="8423" max="8423" width="13.5546875" style="61" customWidth="1"/>
    <col min="8424" max="8424" width="0.88671875" style="61" customWidth="1"/>
    <col min="8425" max="8425" width="15.109375" style="61" customWidth="1"/>
    <col min="8426" max="8426" width="0.88671875" style="61" customWidth="1"/>
    <col min="8427" max="8427" width="14.5546875" style="61" customWidth="1"/>
    <col min="8428" max="8428" width="11.44140625" style="61" bestFit="1" customWidth="1"/>
    <col min="8429" max="8674" width="10.5546875" style="61"/>
    <col min="8675" max="8675" width="2" style="61" customWidth="1"/>
    <col min="8676" max="8676" width="68.109375" style="61" customWidth="1"/>
    <col min="8677" max="8677" width="9" style="61" customWidth="1"/>
    <col min="8678" max="8678" width="0.88671875" style="61" customWidth="1"/>
    <col min="8679" max="8679" width="13.5546875" style="61" customWidth="1"/>
    <col min="8680" max="8680" width="0.88671875" style="61" customWidth="1"/>
    <col min="8681" max="8681" width="15.109375" style="61" customWidth="1"/>
    <col min="8682" max="8682" width="0.88671875" style="61" customWidth="1"/>
    <col min="8683" max="8683" width="14.5546875" style="61" customWidth="1"/>
    <col min="8684" max="8684" width="11.44140625" style="61" bestFit="1" customWidth="1"/>
    <col min="8685" max="8930" width="10.5546875" style="61"/>
    <col min="8931" max="8931" width="2" style="61" customWidth="1"/>
    <col min="8932" max="8932" width="68.109375" style="61" customWidth="1"/>
    <col min="8933" max="8933" width="9" style="61" customWidth="1"/>
    <col min="8934" max="8934" width="0.88671875" style="61" customWidth="1"/>
    <col min="8935" max="8935" width="13.5546875" style="61" customWidth="1"/>
    <col min="8936" max="8936" width="0.88671875" style="61" customWidth="1"/>
    <col min="8937" max="8937" width="15.109375" style="61" customWidth="1"/>
    <col min="8938" max="8938" width="0.88671875" style="61" customWidth="1"/>
    <col min="8939" max="8939" width="14.5546875" style="61" customWidth="1"/>
    <col min="8940" max="8940" width="11.44140625" style="61" bestFit="1" customWidth="1"/>
    <col min="8941" max="9186" width="10.5546875" style="61"/>
    <col min="9187" max="9187" width="2" style="61" customWidth="1"/>
    <col min="9188" max="9188" width="68.109375" style="61" customWidth="1"/>
    <col min="9189" max="9189" width="9" style="61" customWidth="1"/>
    <col min="9190" max="9190" width="0.88671875" style="61" customWidth="1"/>
    <col min="9191" max="9191" width="13.5546875" style="61" customWidth="1"/>
    <col min="9192" max="9192" width="0.88671875" style="61" customWidth="1"/>
    <col min="9193" max="9193" width="15.109375" style="61" customWidth="1"/>
    <col min="9194" max="9194" width="0.88671875" style="61" customWidth="1"/>
    <col min="9195" max="9195" width="14.5546875" style="61" customWidth="1"/>
    <col min="9196" max="9196" width="11.44140625" style="61" bestFit="1" customWidth="1"/>
    <col min="9197" max="9442" width="10.5546875" style="61"/>
    <col min="9443" max="9443" width="2" style="61" customWidth="1"/>
    <col min="9444" max="9444" width="68.109375" style="61" customWidth="1"/>
    <col min="9445" max="9445" width="9" style="61" customWidth="1"/>
    <col min="9446" max="9446" width="0.88671875" style="61" customWidth="1"/>
    <col min="9447" max="9447" width="13.5546875" style="61" customWidth="1"/>
    <col min="9448" max="9448" width="0.88671875" style="61" customWidth="1"/>
    <col min="9449" max="9449" width="15.109375" style="61" customWidth="1"/>
    <col min="9450" max="9450" width="0.88671875" style="61" customWidth="1"/>
    <col min="9451" max="9451" width="14.5546875" style="61" customWidth="1"/>
    <col min="9452" max="9452" width="11.44140625" style="61" bestFit="1" customWidth="1"/>
    <col min="9453" max="9698" width="10.5546875" style="61"/>
    <col min="9699" max="9699" width="2" style="61" customWidth="1"/>
    <col min="9700" max="9700" width="68.109375" style="61" customWidth="1"/>
    <col min="9701" max="9701" width="9" style="61" customWidth="1"/>
    <col min="9702" max="9702" width="0.88671875" style="61" customWidth="1"/>
    <col min="9703" max="9703" width="13.5546875" style="61" customWidth="1"/>
    <col min="9704" max="9704" width="0.88671875" style="61" customWidth="1"/>
    <col min="9705" max="9705" width="15.109375" style="61" customWidth="1"/>
    <col min="9706" max="9706" width="0.88671875" style="61" customWidth="1"/>
    <col min="9707" max="9707" width="14.5546875" style="61" customWidth="1"/>
    <col min="9708" max="9708" width="11.44140625" style="61" bestFit="1" customWidth="1"/>
    <col min="9709" max="9954" width="10.5546875" style="61"/>
    <col min="9955" max="9955" width="2" style="61" customWidth="1"/>
    <col min="9956" max="9956" width="68.109375" style="61" customWidth="1"/>
    <col min="9957" max="9957" width="9" style="61" customWidth="1"/>
    <col min="9958" max="9958" width="0.88671875" style="61" customWidth="1"/>
    <col min="9959" max="9959" width="13.5546875" style="61" customWidth="1"/>
    <col min="9960" max="9960" width="0.88671875" style="61" customWidth="1"/>
    <col min="9961" max="9961" width="15.109375" style="61" customWidth="1"/>
    <col min="9962" max="9962" width="0.88671875" style="61" customWidth="1"/>
    <col min="9963" max="9963" width="14.5546875" style="61" customWidth="1"/>
    <col min="9964" max="9964" width="11.44140625" style="61" bestFit="1" customWidth="1"/>
    <col min="9965" max="10210" width="10.5546875" style="61"/>
    <col min="10211" max="10211" width="2" style="61" customWidth="1"/>
    <col min="10212" max="10212" width="68.109375" style="61" customWidth="1"/>
    <col min="10213" max="10213" width="9" style="61" customWidth="1"/>
    <col min="10214" max="10214" width="0.88671875" style="61" customWidth="1"/>
    <col min="10215" max="10215" width="13.5546875" style="61" customWidth="1"/>
    <col min="10216" max="10216" width="0.88671875" style="61" customWidth="1"/>
    <col min="10217" max="10217" width="15.109375" style="61" customWidth="1"/>
    <col min="10218" max="10218" width="0.88671875" style="61" customWidth="1"/>
    <col min="10219" max="10219" width="14.5546875" style="61" customWidth="1"/>
    <col min="10220" max="10220" width="11.44140625" style="61" bestFit="1" customWidth="1"/>
    <col min="10221" max="10466" width="10.5546875" style="61"/>
    <col min="10467" max="10467" width="2" style="61" customWidth="1"/>
    <col min="10468" max="10468" width="68.109375" style="61" customWidth="1"/>
    <col min="10469" max="10469" width="9" style="61" customWidth="1"/>
    <col min="10470" max="10470" width="0.88671875" style="61" customWidth="1"/>
    <col min="10471" max="10471" width="13.5546875" style="61" customWidth="1"/>
    <col min="10472" max="10472" width="0.88671875" style="61" customWidth="1"/>
    <col min="10473" max="10473" width="15.109375" style="61" customWidth="1"/>
    <col min="10474" max="10474" width="0.88671875" style="61" customWidth="1"/>
    <col min="10475" max="10475" width="14.5546875" style="61" customWidth="1"/>
    <col min="10476" max="10476" width="11.44140625" style="61" bestFit="1" customWidth="1"/>
    <col min="10477" max="10722" width="10.5546875" style="61"/>
    <col min="10723" max="10723" width="2" style="61" customWidth="1"/>
    <col min="10724" max="10724" width="68.109375" style="61" customWidth="1"/>
    <col min="10725" max="10725" width="9" style="61" customWidth="1"/>
    <col min="10726" max="10726" width="0.88671875" style="61" customWidth="1"/>
    <col min="10727" max="10727" width="13.5546875" style="61" customWidth="1"/>
    <col min="10728" max="10728" width="0.88671875" style="61" customWidth="1"/>
    <col min="10729" max="10729" width="15.109375" style="61" customWidth="1"/>
    <col min="10730" max="10730" width="0.88671875" style="61" customWidth="1"/>
    <col min="10731" max="10731" width="14.5546875" style="61" customWidth="1"/>
    <col min="10732" max="10732" width="11.44140625" style="61" bestFit="1" customWidth="1"/>
    <col min="10733" max="10978" width="10.5546875" style="61"/>
    <col min="10979" max="10979" width="2" style="61" customWidth="1"/>
    <col min="10980" max="10980" width="68.109375" style="61" customWidth="1"/>
    <col min="10981" max="10981" width="9" style="61" customWidth="1"/>
    <col min="10982" max="10982" width="0.88671875" style="61" customWidth="1"/>
    <col min="10983" max="10983" width="13.5546875" style="61" customWidth="1"/>
    <col min="10984" max="10984" width="0.88671875" style="61" customWidth="1"/>
    <col min="10985" max="10985" width="15.109375" style="61" customWidth="1"/>
    <col min="10986" max="10986" width="0.88671875" style="61" customWidth="1"/>
    <col min="10987" max="10987" width="14.5546875" style="61" customWidth="1"/>
    <col min="10988" max="10988" width="11.44140625" style="61" bestFit="1" customWidth="1"/>
    <col min="10989" max="11234" width="10.5546875" style="61"/>
    <col min="11235" max="11235" width="2" style="61" customWidth="1"/>
    <col min="11236" max="11236" width="68.109375" style="61" customWidth="1"/>
    <col min="11237" max="11237" width="9" style="61" customWidth="1"/>
    <col min="11238" max="11238" width="0.88671875" style="61" customWidth="1"/>
    <col min="11239" max="11239" width="13.5546875" style="61" customWidth="1"/>
    <col min="11240" max="11240" width="0.88671875" style="61" customWidth="1"/>
    <col min="11241" max="11241" width="15.109375" style="61" customWidth="1"/>
    <col min="11242" max="11242" width="0.88671875" style="61" customWidth="1"/>
    <col min="11243" max="11243" width="14.5546875" style="61" customWidth="1"/>
    <col min="11244" max="11244" width="11.44140625" style="61" bestFit="1" customWidth="1"/>
    <col min="11245" max="11490" width="10.5546875" style="61"/>
    <col min="11491" max="11491" width="2" style="61" customWidth="1"/>
    <col min="11492" max="11492" width="68.109375" style="61" customWidth="1"/>
    <col min="11493" max="11493" width="9" style="61" customWidth="1"/>
    <col min="11494" max="11494" width="0.88671875" style="61" customWidth="1"/>
    <col min="11495" max="11495" width="13.5546875" style="61" customWidth="1"/>
    <col min="11496" max="11496" width="0.88671875" style="61" customWidth="1"/>
    <col min="11497" max="11497" width="15.109375" style="61" customWidth="1"/>
    <col min="11498" max="11498" width="0.88671875" style="61" customWidth="1"/>
    <col min="11499" max="11499" width="14.5546875" style="61" customWidth="1"/>
    <col min="11500" max="11500" width="11.44140625" style="61" bestFit="1" customWidth="1"/>
    <col min="11501" max="11746" width="10.5546875" style="61"/>
    <col min="11747" max="11747" width="2" style="61" customWidth="1"/>
    <col min="11748" max="11748" width="68.109375" style="61" customWidth="1"/>
    <col min="11749" max="11749" width="9" style="61" customWidth="1"/>
    <col min="11750" max="11750" width="0.88671875" style="61" customWidth="1"/>
    <col min="11751" max="11751" width="13.5546875" style="61" customWidth="1"/>
    <col min="11752" max="11752" width="0.88671875" style="61" customWidth="1"/>
    <col min="11753" max="11753" width="15.109375" style="61" customWidth="1"/>
    <col min="11754" max="11754" width="0.88671875" style="61" customWidth="1"/>
    <col min="11755" max="11755" width="14.5546875" style="61" customWidth="1"/>
    <col min="11756" max="11756" width="11.44140625" style="61" bestFit="1" customWidth="1"/>
    <col min="11757" max="12002" width="10.5546875" style="61"/>
    <col min="12003" max="12003" width="2" style="61" customWidth="1"/>
    <col min="12004" max="12004" width="68.109375" style="61" customWidth="1"/>
    <col min="12005" max="12005" width="9" style="61" customWidth="1"/>
    <col min="12006" max="12006" width="0.88671875" style="61" customWidth="1"/>
    <col min="12007" max="12007" width="13.5546875" style="61" customWidth="1"/>
    <col min="12008" max="12008" width="0.88671875" style="61" customWidth="1"/>
    <col min="12009" max="12009" width="15.109375" style="61" customWidth="1"/>
    <col min="12010" max="12010" width="0.88671875" style="61" customWidth="1"/>
    <col min="12011" max="12011" width="14.5546875" style="61" customWidth="1"/>
    <col min="12012" max="12012" width="11.44140625" style="61" bestFit="1" customWidth="1"/>
    <col min="12013" max="12258" width="10.5546875" style="61"/>
    <col min="12259" max="12259" width="2" style="61" customWidth="1"/>
    <col min="12260" max="12260" width="68.109375" style="61" customWidth="1"/>
    <col min="12261" max="12261" width="9" style="61" customWidth="1"/>
    <col min="12262" max="12262" width="0.88671875" style="61" customWidth="1"/>
    <col min="12263" max="12263" width="13.5546875" style="61" customWidth="1"/>
    <col min="12264" max="12264" width="0.88671875" style="61" customWidth="1"/>
    <col min="12265" max="12265" width="15.109375" style="61" customWidth="1"/>
    <col min="12266" max="12266" width="0.88671875" style="61" customWidth="1"/>
    <col min="12267" max="12267" width="14.5546875" style="61" customWidth="1"/>
    <col min="12268" max="12268" width="11.44140625" style="61" bestFit="1" customWidth="1"/>
    <col min="12269" max="12514" width="10.5546875" style="61"/>
    <col min="12515" max="12515" width="2" style="61" customWidth="1"/>
    <col min="12516" max="12516" width="68.109375" style="61" customWidth="1"/>
    <col min="12517" max="12517" width="9" style="61" customWidth="1"/>
    <col min="12518" max="12518" width="0.88671875" style="61" customWidth="1"/>
    <col min="12519" max="12519" width="13.5546875" style="61" customWidth="1"/>
    <col min="12520" max="12520" width="0.88671875" style="61" customWidth="1"/>
    <col min="12521" max="12521" width="15.109375" style="61" customWidth="1"/>
    <col min="12522" max="12522" width="0.88671875" style="61" customWidth="1"/>
    <col min="12523" max="12523" width="14.5546875" style="61" customWidth="1"/>
    <col min="12524" max="12524" width="11.44140625" style="61" bestFit="1" customWidth="1"/>
    <col min="12525" max="12770" width="10.5546875" style="61"/>
    <col min="12771" max="12771" width="2" style="61" customWidth="1"/>
    <col min="12772" max="12772" width="68.109375" style="61" customWidth="1"/>
    <col min="12773" max="12773" width="9" style="61" customWidth="1"/>
    <col min="12774" max="12774" width="0.88671875" style="61" customWidth="1"/>
    <col min="12775" max="12775" width="13.5546875" style="61" customWidth="1"/>
    <col min="12776" max="12776" width="0.88671875" style="61" customWidth="1"/>
    <col min="12777" max="12777" width="15.109375" style="61" customWidth="1"/>
    <col min="12778" max="12778" width="0.88671875" style="61" customWidth="1"/>
    <col min="12779" max="12779" width="14.5546875" style="61" customWidth="1"/>
    <col min="12780" max="12780" width="11.44140625" style="61" bestFit="1" customWidth="1"/>
    <col min="12781" max="13026" width="10.5546875" style="61"/>
    <col min="13027" max="13027" width="2" style="61" customWidth="1"/>
    <col min="13028" max="13028" width="68.109375" style="61" customWidth="1"/>
    <col min="13029" max="13029" width="9" style="61" customWidth="1"/>
    <col min="13030" max="13030" width="0.88671875" style="61" customWidth="1"/>
    <col min="13031" max="13031" width="13.5546875" style="61" customWidth="1"/>
    <col min="13032" max="13032" width="0.88671875" style="61" customWidth="1"/>
    <col min="13033" max="13033" width="15.109375" style="61" customWidth="1"/>
    <col min="13034" max="13034" width="0.88671875" style="61" customWidth="1"/>
    <col min="13035" max="13035" width="14.5546875" style="61" customWidth="1"/>
    <col min="13036" max="13036" width="11.44140625" style="61" bestFit="1" customWidth="1"/>
    <col min="13037" max="13282" width="10.5546875" style="61"/>
    <col min="13283" max="13283" width="2" style="61" customWidth="1"/>
    <col min="13284" max="13284" width="68.109375" style="61" customWidth="1"/>
    <col min="13285" max="13285" width="9" style="61" customWidth="1"/>
    <col min="13286" max="13286" width="0.88671875" style="61" customWidth="1"/>
    <col min="13287" max="13287" width="13.5546875" style="61" customWidth="1"/>
    <col min="13288" max="13288" width="0.88671875" style="61" customWidth="1"/>
    <col min="13289" max="13289" width="15.109375" style="61" customWidth="1"/>
    <col min="13290" max="13290" width="0.88671875" style="61" customWidth="1"/>
    <col min="13291" max="13291" width="14.5546875" style="61" customWidth="1"/>
    <col min="13292" max="13292" width="11.44140625" style="61" bestFit="1" customWidth="1"/>
    <col min="13293" max="13538" width="10.5546875" style="61"/>
    <col min="13539" max="13539" width="2" style="61" customWidth="1"/>
    <col min="13540" max="13540" width="68.109375" style="61" customWidth="1"/>
    <col min="13541" max="13541" width="9" style="61" customWidth="1"/>
    <col min="13542" max="13542" width="0.88671875" style="61" customWidth="1"/>
    <col min="13543" max="13543" width="13.5546875" style="61" customWidth="1"/>
    <col min="13544" max="13544" width="0.88671875" style="61" customWidth="1"/>
    <col min="13545" max="13545" width="15.109375" style="61" customWidth="1"/>
    <col min="13546" max="13546" width="0.88671875" style="61" customWidth="1"/>
    <col min="13547" max="13547" width="14.5546875" style="61" customWidth="1"/>
    <col min="13548" max="13548" width="11.44140625" style="61" bestFit="1" customWidth="1"/>
    <col min="13549" max="13794" width="10.5546875" style="61"/>
    <col min="13795" max="13795" width="2" style="61" customWidth="1"/>
    <col min="13796" max="13796" width="68.109375" style="61" customWidth="1"/>
    <col min="13797" max="13797" width="9" style="61" customWidth="1"/>
    <col min="13798" max="13798" width="0.88671875" style="61" customWidth="1"/>
    <col min="13799" max="13799" width="13.5546875" style="61" customWidth="1"/>
    <col min="13800" max="13800" width="0.88671875" style="61" customWidth="1"/>
    <col min="13801" max="13801" width="15.109375" style="61" customWidth="1"/>
    <col min="13802" max="13802" width="0.88671875" style="61" customWidth="1"/>
    <col min="13803" max="13803" width="14.5546875" style="61" customWidth="1"/>
    <col min="13804" max="13804" width="11.44140625" style="61" bestFit="1" customWidth="1"/>
    <col min="13805" max="14050" width="10.5546875" style="61"/>
    <col min="14051" max="14051" width="2" style="61" customWidth="1"/>
    <col min="14052" max="14052" width="68.109375" style="61" customWidth="1"/>
    <col min="14053" max="14053" width="9" style="61" customWidth="1"/>
    <col min="14054" max="14054" width="0.88671875" style="61" customWidth="1"/>
    <col min="14055" max="14055" width="13.5546875" style="61" customWidth="1"/>
    <col min="14056" max="14056" width="0.88671875" style="61" customWidth="1"/>
    <col min="14057" max="14057" width="15.109375" style="61" customWidth="1"/>
    <col min="14058" max="14058" width="0.88671875" style="61" customWidth="1"/>
    <col min="14059" max="14059" width="14.5546875" style="61" customWidth="1"/>
    <col min="14060" max="14060" width="11.44140625" style="61" bestFit="1" customWidth="1"/>
    <col min="14061" max="14306" width="10.5546875" style="61"/>
    <col min="14307" max="14307" width="2" style="61" customWidth="1"/>
    <col min="14308" max="14308" width="68.109375" style="61" customWidth="1"/>
    <col min="14309" max="14309" width="9" style="61" customWidth="1"/>
    <col min="14310" max="14310" width="0.88671875" style="61" customWidth="1"/>
    <col min="14311" max="14311" width="13.5546875" style="61" customWidth="1"/>
    <col min="14312" max="14312" width="0.88671875" style="61" customWidth="1"/>
    <col min="14313" max="14313" width="15.109375" style="61" customWidth="1"/>
    <col min="14314" max="14314" width="0.88671875" style="61" customWidth="1"/>
    <col min="14315" max="14315" width="14.5546875" style="61" customWidth="1"/>
    <col min="14316" max="14316" width="11.44140625" style="61" bestFit="1" customWidth="1"/>
    <col min="14317" max="14562" width="10.5546875" style="61"/>
    <col min="14563" max="14563" width="2" style="61" customWidth="1"/>
    <col min="14564" max="14564" width="68.109375" style="61" customWidth="1"/>
    <col min="14565" max="14565" width="9" style="61" customWidth="1"/>
    <col min="14566" max="14566" width="0.88671875" style="61" customWidth="1"/>
    <col min="14567" max="14567" width="13.5546875" style="61" customWidth="1"/>
    <col min="14568" max="14568" width="0.88671875" style="61" customWidth="1"/>
    <col min="14569" max="14569" width="15.109375" style="61" customWidth="1"/>
    <col min="14570" max="14570" width="0.88671875" style="61" customWidth="1"/>
    <col min="14571" max="14571" width="14.5546875" style="61" customWidth="1"/>
    <col min="14572" max="14572" width="11.44140625" style="61" bestFit="1" customWidth="1"/>
    <col min="14573" max="14818" width="10.5546875" style="61"/>
    <col min="14819" max="14819" width="2" style="61" customWidth="1"/>
    <col min="14820" max="14820" width="68.109375" style="61" customWidth="1"/>
    <col min="14821" max="14821" width="9" style="61" customWidth="1"/>
    <col min="14822" max="14822" width="0.88671875" style="61" customWidth="1"/>
    <col min="14823" max="14823" width="13.5546875" style="61" customWidth="1"/>
    <col min="14824" max="14824" width="0.88671875" style="61" customWidth="1"/>
    <col min="14825" max="14825" width="15.109375" style="61" customWidth="1"/>
    <col min="14826" max="14826" width="0.88671875" style="61" customWidth="1"/>
    <col min="14827" max="14827" width="14.5546875" style="61" customWidth="1"/>
    <col min="14828" max="14828" width="11.44140625" style="61" bestFit="1" customWidth="1"/>
    <col min="14829" max="15074" width="10.5546875" style="61"/>
    <col min="15075" max="15075" width="2" style="61" customWidth="1"/>
    <col min="15076" max="15076" width="68.109375" style="61" customWidth="1"/>
    <col min="15077" max="15077" width="9" style="61" customWidth="1"/>
    <col min="15078" max="15078" width="0.88671875" style="61" customWidth="1"/>
    <col min="15079" max="15079" width="13.5546875" style="61" customWidth="1"/>
    <col min="15080" max="15080" width="0.88671875" style="61" customWidth="1"/>
    <col min="15081" max="15081" width="15.109375" style="61" customWidth="1"/>
    <col min="15082" max="15082" width="0.88671875" style="61" customWidth="1"/>
    <col min="15083" max="15083" width="14.5546875" style="61" customWidth="1"/>
    <col min="15084" max="15084" width="11.44140625" style="61" bestFit="1" customWidth="1"/>
    <col min="15085" max="15330" width="10.5546875" style="61"/>
    <col min="15331" max="15331" width="2" style="61" customWidth="1"/>
    <col min="15332" max="15332" width="68.109375" style="61" customWidth="1"/>
    <col min="15333" max="15333" width="9" style="61" customWidth="1"/>
    <col min="15334" max="15334" width="0.88671875" style="61" customWidth="1"/>
    <col min="15335" max="15335" width="13.5546875" style="61" customWidth="1"/>
    <col min="15336" max="15336" width="0.88671875" style="61" customWidth="1"/>
    <col min="15337" max="15337" width="15.109375" style="61" customWidth="1"/>
    <col min="15338" max="15338" width="0.88671875" style="61" customWidth="1"/>
    <col min="15339" max="15339" width="14.5546875" style="61" customWidth="1"/>
    <col min="15340" max="15340" width="11.44140625" style="61" bestFit="1" customWidth="1"/>
    <col min="15341" max="15586" width="10.5546875" style="61"/>
    <col min="15587" max="15587" width="2" style="61" customWidth="1"/>
    <col min="15588" max="15588" width="68.109375" style="61" customWidth="1"/>
    <col min="15589" max="15589" width="9" style="61" customWidth="1"/>
    <col min="15590" max="15590" width="0.88671875" style="61" customWidth="1"/>
    <col min="15591" max="15591" width="13.5546875" style="61" customWidth="1"/>
    <col min="15592" max="15592" width="0.88671875" style="61" customWidth="1"/>
    <col min="15593" max="15593" width="15.109375" style="61" customWidth="1"/>
    <col min="15594" max="15594" width="0.88671875" style="61" customWidth="1"/>
    <col min="15595" max="15595" width="14.5546875" style="61" customWidth="1"/>
    <col min="15596" max="15596" width="11.44140625" style="61" bestFit="1" customWidth="1"/>
    <col min="15597" max="15842" width="10.5546875" style="61"/>
    <col min="15843" max="15843" width="2" style="61" customWidth="1"/>
    <col min="15844" max="15844" width="68.109375" style="61" customWidth="1"/>
    <col min="15845" max="15845" width="9" style="61" customWidth="1"/>
    <col min="15846" max="15846" width="0.88671875" style="61" customWidth="1"/>
    <col min="15847" max="15847" width="13.5546875" style="61" customWidth="1"/>
    <col min="15848" max="15848" width="0.88671875" style="61" customWidth="1"/>
    <col min="15849" max="15849" width="15.109375" style="61" customWidth="1"/>
    <col min="15850" max="15850" width="0.88671875" style="61" customWidth="1"/>
    <col min="15851" max="15851" width="14.5546875" style="61" customWidth="1"/>
    <col min="15852" max="15852" width="11.44140625" style="61" bestFit="1" customWidth="1"/>
    <col min="15853" max="16098" width="10.5546875" style="61"/>
    <col min="16099" max="16099" width="2" style="61" customWidth="1"/>
    <col min="16100" max="16100" width="68.109375" style="61" customWidth="1"/>
    <col min="16101" max="16101" width="9" style="61" customWidth="1"/>
    <col min="16102" max="16102" width="0.88671875" style="61" customWidth="1"/>
    <col min="16103" max="16103" width="13.5546875" style="61" customWidth="1"/>
    <col min="16104" max="16104" width="0.88671875" style="61" customWidth="1"/>
    <col min="16105" max="16105" width="15.109375" style="61" customWidth="1"/>
    <col min="16106" max="16106" width="0.88671875" style="61" customWidth="1"/>
    <col min="16107" max="16107" width="14.5546875" style="61" customWidth="1"/>
    <col min="16108" max="16108" width="11.44140625" style="61" bestFit="1" customWidth="1"/>
    <col min="16109" max="16384" width="10.5546875" style="61"/>
  </cols>
  <sheetData>
    <row r="1" spans="1:15" ht="21" customHeight="1">
      <c r="A1" s="1" t="s">
        <v>0</v>
      </c>
      <c r="B1" s="56"/>
      <c r="C1" s="57"/>
      <c r="D1" s="57"/>
      <c r="E1" s="58"/>
      <c r="F1" s="57"/>
      <c r="G1" s="58"/>
      <c r="H1" s="57"/>
      <c r="I1" s="57"/>
      <c r="J1" s="57"/>
      <c r="K1" s="59"/>
      <c r="L1" s="59"/>
      <c r="M1" s="59"/>
      <c r="N1" s="59"/>
      <c r="O1" s="60"/>
    </row>
    <row r="2" spans="1:15" ht="21" customHeight="1">
      <c r="A2" s="62" t="s">
        <v>94</v>
      </c>
      <c r="B2" s="56"/>
      <c r="C2" s="57"/>
      <c r="D2" s="57"/>
      <c r="E2" s="58"/>
      <c r="F2" s="57"/>
      <c r="G2" s="58"/>
      <c r="H2" s="57"/>
      <c r="I2" s="57"/>
      <c r="J2" s="57"/>
      <c r="K2" s="59"/>
      <c r="L2" s="59"/>
      <c r="M2" s="59"/>
      <c r="N2" s="59"/>
      <c r="O2" s="63"/>
    </row>
    <row r="3" spans="1:15" s="10" customFormat="1" ht="21" customHeight="1">
      <c r="A3" s="5" t="s">
        <v>66</v>
      </c>
      <c r="B3" s="5"/>
      <c r="C3" s="7"/>
      <c r="D3" s="64"/>
      <c r="E3" s="5"/>
      <c r="F3" s="64"/>
      <c r="G3" s="5"/>
      <c r="H3" s="64"/>
      <c r="I3" s="64"/>
      <c r="J3" s="64"/>
      <c r="K3" s="5"/>
      <c r="L3" s="5"/>
      <c r="M3" s="5"/>
      <c r="N3" s="64"/>
      <c r="O3" s="31"/>
    </row>
    <row r="4" spans="1:15" ht="18.600000000000001" customHeight="1">
      <c r="A4" s="62"/>
      <c r="B4" s="56"/>
      <c r="C4" s="57"/>
      <c r="D4" s="57"/>
      <c r="E4" s="58"/>
      <c r="F4" s="57"/>
      <c r="G4" s="58"/>
      <c r="H4" s="57"/>
      <c r="I4" s="57"/>
      <c r="J4" s="57"/>
      <c r="K4" s="65"/>
      <c r="L4" s="65"/>
      <c r="M4" s="65"/>
      <c r="N4" s="65"/>
      <c r="O4" s="63"/>
    </row>
    <row r="5" spans="1:15" ht="18.600000000000001" customHeight="1">
      <c r="A5" s="62"/>
      <c r="B5" s="56"/>
      <c r="C5" s="57"/>
      <c r="D5" s="57"/>
      <c r="E5" s="133" t="s">
        <v>4</v>
      </c>
      <c r="F5" s="133"/>
      <c r="G5" s="133"/>
      <c r="H5" s="133"/>
      <c r="I5" s="133"/>
      <c r="J5" s="133"/>
      <c r="K5" s="133"/>
      <c r="L5" s="133"/>
      <c r="M5" s="133"/>
      <c r="N5" s="133"/>
      <c r="O5" s="133"/>
    </row>
    <row r="6" spans="1:15" ht="18.600000000000001" customHeight="1">
      <c r="A6" s="62"/>
      <c r="B6" s="56"/>
      <c r="C6" s="57"/>
      <c r="D6" s="57"/>
      <c r="E6" s="67"/>
      <c r="F6" s="57"/>
      <c r="G6" s="67"/>
      <c r="H6" s="67"/>
      <c r="I6" s="136" t="s">
        <v>59</v>
      </c>
      <c r="J6" s="136"/>
      <c r="K6" s="136"/>
      <c r="L6" s="67"/>
      <c r="M6" s="67"/>
      <c r="N6" s="67"/>
      <c r="O6" s="67"/>
    </row>
    <row r="7" spans="1:15" ht="18.600000000000001" customHeight="1">
      <c r="A7" s="68"/>
      <c r="B7" s="68"/>
      <c r="C7" s="63"/>
      <c r="D7" s="63"/>
      <c r="E7" s="69" t="s">
        <v>97</v>
      </c>
      <c r="F7" s="63"/>
      <c r="G7" s="69" t="s">
        <v>98</v>
      </c>
      <c r="H7" s="63"/>
      <c r="I7" s="69" t="s">
        <v>99</v>
      </c>
      <c r="J7" s="63"/>
      <c r="K7" s="69"/>
      <c r="L7" s="69"/>
      <c r="M7" s="69" t="s">
        <v>100</v>
      </c>
      <c r="N7" s="69"/>
      <c r="O7" s="63"/>
    </row>
    <row r="8" spans="1:15" s="70" customFormat="1" ht="18.600000000000001" customHeight="1">
      <c r="C8" s="69"/>
      <c r="D8" s="69"/>
      <c r="E8" s="69" t="s">
        <v>102</v>
      </c>
      <c r="F8" s="69"/>
      <c r="G8" s="69" t="s">
        <v>103</v>
      </c>
      <c r="H8" s="69"/>
      <c r="I8" s="69" t="s">
        <v>104</v>
      </c>
      <c r="J8" s="69"/>
      <c r="K8" s="69" t="s">
        <v>61</v>
      </c>
      <c r="L8" s="69"/>
      <c r="M8" s="69" t="s">
        <v>105</v>
      </c>
      <c r="N8" s="69"/>
      <c r="O8" s="69" t="s">
        <v>107</v>
      </c>
    </row>
    <row r="9" spans="1:15" s="70" customFormat="1" ht="18.600000000000001" customHeight="1">
      <c r="C9" s="40" t="s">
        <v>7</v>
      </c>
      <c r="D9" s="67"/>
      <c r="E9" s="72" t="s">
        <v>8</v>
      </c>
      <c r="F9" s="67"/>
      <c r="G9" s="72" t="s">
        <v>8</v>
      </c>
      <c r="H9" s="73"/>
      <c r="I9" s="72" t="s">
        <v>8</v>
      </c>
      <c r="J9" s="73"/>
      <c r="K9" s="72" t="s">
        <v>8</v>
      </c>
      <c r="L9" s="69"/>
      <c r="M9" s="72" t="s">
        <v>8</v>
      </c>
      <c r="N9" s="69"/>
      <c r="O9" s="72" t="s">
        <v>8</v>
      </c>
    </row>
    <row r="10" spans="1:15" ht="6" customHeight="1">
      <c r="A10" s="74"/>
      <c r="B10" s="75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5" ht="18.600000000000001" customHeight="1">
      <c r="A11" s="62" t="s">
        <v>112</v>
      </c>
      <c r="B11" s="75"/>
      <c r="C11" s="80"/>
      <c r="D11" s="81"/>
      <c r="E11" s="81">
        <v>118750000</v>
      </c>
      <c r="F11" s="81"/>
      <c r="G11" s="81">
        <v>0</v>
      </c>
      <c r="H11" s="81"/>
      <c r="I11" s="81">
        <v>750000</v>
      </c>
      <c r="J11" s="81"/>
      <c r="K11" s="81">
        <v>14751712</v>
      </c>
      <c r="L11" s="81"/>
      <c r="M11" s="81">
        <v>2730615</v>
      </c>
      <c r="N11" s="81"/>
      <c r="O11" s="81">
        <f>SUM(E11:M11)</f>
        <v>136982327</v>
      </c>
    </row>
    <row r="12" spans="1:15" ht="18.600000000000001" customHeight="1">
      <c r="A12" s="62" t="s">
        <v>113</v>
      </c>
      <c r="B12" s="75"/>
      <c r="C12" s="80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</row>
    <row r="13" spans="1:15" ht="18.600000000000001" customHeight="1">
      <c r="A13" s="83" t="s">
        <v>114</v>
      </c>
      <c r="B13" s="75"/>
      <c r="C13" s="80"/>
      <c r="D13" s="81"/>
      <c r="E13" s="81">
        <v>65000000</v>
      </c>
      <c r="F13" s="81"/>
      <c r="G13" s="81">
        <v>365378656</v>
      </c>
      <c r="H13" s="81"/>
      <c r="I13" s="81">
        <v>0</v>
      </c>
      <c r="J13" s="81"/>
      <c r="K13" s="81">
        <v>0</v>
      </c>
      <c r="L13" s="81"/>
      <c r="M13" s="81">
        <v>0</v>
      </c>
      <c r="N13" s="81"/>
      <c r="O13" s="81">
        <f>SUM(E13:M13)</f>
        <v>430378656</v>
      </c>
    </row>
    <row r="14" spans="1:15" ht="18.600000000000001" customHeight="1">
      <c r="A14" s="83" t="s">
        <v>115</v>
      </c>
      <c r="B14" s="75"/>
      <c r="C14" s="80"/>
      <c r="D14" s="81"/>
      <c r="E14" s="81">
        <v>31250000</v>
      </c>
      <c r="F14" s="81"/>
      <c r="G14" s="81">
        <v>0</v>
      </c>
      <c r="H14" s="81"/>
      <c r="I14" s="81">
        <v>0</v>
      </c>
      <c r="J14" s="81"/>
      <c r="K14" s="81">
        <v>0</v>
      </c>
      <c r="L14" s="81"/>
      <c r="M14" s="81">
        <v>0</v>
      </c>
      <c r="N14" s="81"/>
      <c r="O14" s="81">
        <f>SUM(E14:M14)</f>
        <v>31250000</v>
      </c>
    </row>
    <row r="15" spans="1:15" ht="18.600000000000001" customHeight="1">
      <c r="A15" s="83" t="s">
        <v>116</v>
      </c>
      <c r="B15" s="75"/>
      <c r="C15" s="80">
        <v>24</v>
      </c>
      <c r="D15" s="81"/>
      <c r="E15" s="81">
        <v>0</v>
      </c>
      <c r="F15" s="81"/>
      <c r="G15" s="81">
        <v>0</v>
      </c>
      <c r="H15" s="81"/>
      <c r="I15" s="81">
        <v>0</v>
      </c>
      <c r="J15" s="81"/>
      <c r="K15" s="81">
        <v>-14000000</v>
      </c>
      <c r="L15" s="81"/>
      <c r="M15" s="81">
        <v>0</v>
      </c>
      <c r="N15" s="81"/>
      <c r="O15" s="81">
        <f>SUM(E15:M15)</f>
        <v>-14000000</v>
      </c>
    </row>
    <row r="16" spans="1:15" ht="18.600000000000001" customHeight="1">
      <c r="A16" s="83" t="s">
        <v>104</v>
      </c>
      <c r="B16" s="75"/>
      <c r="C16" s="80">
        <v>25</v>
      </c>
      <c r="D16" s="81"/>
      <c r="E16" s="81">
        <v>0</v>
      </c>
      <c r="F16" s="81"/>
      <c r="G16" s="81">
        <v>0</v>
      </c>
      <c r="H16" s="81"/>
      <c r="I16" s="81">
        <v>1925000</v>
      </c>
      <c r="J16" s="81"/>
      <c r="K16" s="81">
        <v>-1925000</v>
      </c>
      <c r="L16" s="81"/>
      <c r="M16" s="81">
        <v>0</v>
      </c>
      <c r="N16" s="81"/>
      <c r="O16" s="81">
        <f>SUM(E16:M16)</f>
        <v>0</v>
      </c>
    </row>
    <row r="17" spans="1:15" ht="18.600000000000001" customHeight="1">
      <c r="A17" s="83" t="s">
        <v>117</v>
      </c>
      <c r="B17" s="75"/>
      <c r="C17" s="81"/>
      <c r="D17" s="81"/>
      <c r="E17" s="87">
        <v>0</v>
      </c>
      <c r="F17" s="81"/>
      <c r="G17" s="87">
        <v>0</v>
      </c>
      <c r="H17" s="81"/>
      <c r="I17" s="87">
        <v>0</v>
      </c>
      <c r="J17" s="81"/>
      <c r="K17" s="87">
        <v>24458948</v>
      </c>
      <c r="L17" s="81"/>
      <c r="M17" s="87">
        <v>0</v>
      </c>
      <c r="N17" s="81"/>
      <c r="O17" s="87">
        <f>SUM(E17:M17)</f>
        <v>24458948</v>
      </c>
    </row>
    <row r="18" spans="1:15" ht="6" customHeight="1">
      <c r="A18" s="83"/>
      <c r="B18" s="75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</row>
    <row r="19" spans="1:15" ht="18.600000000000001" customHeight="1" thickBot="1">
      <c r="A19" s="62" t="s">
        <v>118</v>
      </c>
      <c r="B19" s="75"/>
      <c r="C19" s="81"/>
      <c r="D19" s="81"/>
      <c r="E19" s="88">
        <f>SUM(E11:E17)</f>
        <v>215000000</v>
      </c>
      <c r="F19" s="81"/>
      <c r="G19" s="88">
        <f>SUM(G11:G17)</f>
        <v>365378656</v>
      </c>
      <c r="H19" s="81"/>
      <c r="I19" s="88">
        <f>SUM(I11:I17)</f>
        <v>2675000</v>
      </c>
      <c r="J19" s="81"/>
      <c r="K19" s="88">
        <f>SUM(K11:K17)</f>
        <v>23285660</v>
      </c>
      <c r="L19" s="81"/>
      <c r="M19" s="88">
        <f>SUM(M11:M17)</f>
        <v>2730615</v>
      </c>
      <c r="N19" s="81"/>
      <c r="O19" s="88">
        <f>SUM(O11:O17)</f>
        <v>609069931</v>
      </c>
    </row>
    <row r="20" spans="1:15" ht="18.600000000000001" customHeight="1" thickTop="1">
      <c r="A20" s="62"/>
      <c r="B20" s="75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</row>
    <row r="21" spans="1:15" ht="18.600000000000001" customHeight="1">
      <c r="A21" s="62" t="s">
        <v>119</v>
      </c>
      <c r="B21" s="75"/>
      <c r="C21" s="80"/>
      <c r="D21" s="81"/>
      <c r="E21" s="82">
        <f>E19</f>
        <v>215000000</v>
      </c>
      <c r="F21" s="81"/>
      <c r="G21" s="82">
        <f>G19</f>
        <v>365378656</v>
      </c>
      <c r="H21" s="81"/>
      <c r="I21" s="82">
        <f>I19</f>
        <v>2675000</v>
      </c>
      <c r="J21" s="81"/>
      <c r="K21" s="82">
        <f>K19</f>
        <v>23285660</v>
      </c>
      <c r="L21" s="81"/>
      <c r="M21" s="82">
        <f>M19</f>
        <v>2730615</v>
      </c>
      <c r="N21" s="81"/>
      <c r="O21" s="82">
        <f>SUM(E21:M21)</f>
        <v>609069931</v>
      </c>
    </row>
    <row r="22" spans="1:15" ht="18.600000000000001" customHeight="1">
      <c r="A22" s="62" t="s">
        <v>113</v>
      </c>
      <c r="B22" s="75"/>
      <c r="C22" s="80"/>
      <c r="D22" s="81"/>
      <c r="E22" s="82"/>
      <c r="F22" s="81"/>
      <c r="G22" s="82"/>
      <c r="H22" s="81"/>
      <c r="I22" s="82"/>
      <c r="J22" s="81"/>
      <c r="K22" s="82"/>
      <c r="L22" s="81"/>
      <c r="M22" s="82"/>
      <c r="N22" s="81"/>
      <c r="O22" s="82"/>
    </row>
    <row r="23" spans="1:15" ht="18.600000000000001" customHeight="1">
      <c r="A23" s="83" t="s">
        <v>110</v>
      </c>
      <c r="B23" s="75"/>
      <c r="C23" s="81"/>
      <c r="D23" s="81"/>
      <c r="E23" s="84">
        <v>0</v>
      </c>
      <c r="F23" s="81"/>
      <c r="G23" s="84">
        <v>0</v>
      </c>
      <c r="H23" s="81"/>
      <c r="I23" s="84">
        <v>0</v>
      </c>
      <c r="J23" s="81"/>
      <c r="K23" s="84">
        <f>Thai9!H48</f>
        <v>-44081867</v>
      </c>
      <c r="L23" s="81"/>
      <c r="M23" s="84">
        <v>0</v>
      </c>
      <c r="N23" s="81"/>
      <c r="O23" s="84">
        <f>SUM(E23:M23)</f>
        <v>-44081867</v>
      </c>
    </row>
    <row r="24" spans="1:15" ht="6" customHeight="1">
      <c r="A24" s="83"/>
      <c r="B24" s="75"/>
      <c r="C24" s="81"/>
      <c r="D24" s="81"/>
      <c r="E24" s="82"/>
      <c r="F24" s="81"/>
      <c r="G24" s="82"/>
      <c r="H24" s="81"/>
      <c r="I24" s="82"/>
      <c r="J24" s="81"/>
      <c r="K24" s="82"/>
      <c r="L24" s="81"/>
      <c r="M24" s="82"/>
      <c r="N24" s="81"/>
      <c r="O24" s="82"/>
    </row>
    <row r="25" spans="1:15" ht="18.600000000000001" customHeight="1" thickBot="1">
      <c r="A25" s="62" t="s">
        <v>111</v>
      </c>
      <c r="B25" s="75"/>
      <c r="C25" s="81"/>
      <c r="D25" s="81"/>
      <c r="E25" s="85">
        <f>SUM(E21:E23)</f>
        <v>215000000</v>
      </c>
      <c r="F25" s="81"/>
      <c r="G25" s="85">
        <f>SUM(G21:G23)</f>
        <v>365378656</v>
      </c>
      <c r="H25" s="81"/>
      <c r="I25" s="85">
        <f>SUM(I21:I23)</f>
        <v>2675000</v>
      </c>
      <c r="J25" s="81"/>
      <c r="K25" s="85">
        <f>SUM(K21:K23)</f>
        <v>-20796207</v>
      </c>
      <c r="L25" s="81"/>
      <c r="M25" s="85">
        <f>SUM(M21:M23)</f>
        <v>2730615</v>
      </c>
      <c r="N25" s="81"/>
      <c r="O25" s="85">
        <f>SUM(O21:O23)</f>
        <v>564988064</v>
      </c>
    </row>
    <row r="26" spans="1:15" ht="18.600000000000001" customHeight="1" thickTop="1">
      <c r="A26" s="62"/>
      <c r="B26" s="75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</row>
    <row r="27" spans="1:15" ht="17.25" customHeight="1">
      <c r="A27" s="62"/>
      <c r="B27" s="75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</row>
    <row r="28" spans="1:15" ht="24.75" customHeight="1"/>
    <row r="30" spans="1:15" ht="21.9" customHeight="1">
      <c r="A30" s="137" t="s">
        <v>30</v>
      </c>
      <c r="B30" s="137"/>
      <c r="C30" s="137"/>
      <c r="D30" s="137"/>
      <c r="E30" s="137"/>
      <c r="F30" s="137"/>
      <c r="G30" s="137"/>
      <c r="H30" s="137"/>
      <c r="I30" s="137"/>
      <c r="J30" s="137"/>
      <c r="K30" s="137"/>
      <c r="L30" s="137"/>
      <c r="M30" s="137"/>
      <c r="N30" s="137"/>
      <c r="O30" s="137"/>
    </row>
  </sheetData>
  <mergeCells count="3">
    <mergeCell ref="E5:O5"/>
    <mergeCell ref="I6:K6"/>
    <mergeCell ref="A30:O30"/>
  </mergeCells>
  <pageMargins left="0.8" right="0.8" top="0.5" bottom="0.6" header="0.49" footer="0.4"/>
  <pageSetup paperSize="9" firstPageNumber="11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CE853-E9EA-4133-A885-A5C529B63FD2}">
  <dimension ref="A1:K96"/>
  <sheetViews>
    <sheetView zoomScaleNormal="100" zoomScaleSheetLayoutView="100" workbookViewId="0">
      <selection activeCell="O13" sqref="O13"/>
    </sheetView>
  </sheetViews>
  <sheetFormatPr defaultColWidth="9.109375" defaultRowHeight="18.600000000000001"/>
  <cols>
    <col min="1" max="3" width="1.6640625" style="28" customWidth="1"/>
    <col min="4" max="4" width="37.33203125" style="28" customWidth="1"/>
    <col min="5" max="5" width="8.33203125" style="28" bestFit="1" customWidth="1"/>
    <col min="6" max="6" width="0.88671875" style="28" customWidth="1"/>
    <col min="7" max="7" width="13.6640625" style="28" customWidth="1"/>
    <col min="8" max="8" width="0.88671875" style="28" customWidth="1"/>
    <col min="9" max="9" width="13.6640625" style="28" customWidth="1"/>
    <col min="10" max="10" width="0.88671875" style="28" customWidth="1"/>
    <col min="11" max="11" width="13.6640625" style="28" customWidth="1"/>
    <col min="12" max="16384" width="9.109375" style="28"/>
  </cols>
  <sheetData>
    <row r="1" spans="1:11" ht="21.75" customHeight="1">
      <c r="A1" s="1" t="s">
        <v>0</v>
      </c>
      <c r="B1" s="1"/>
      <c r="C1" s="1"/>
      <c r="D1" s="2"/>
      <c r="E1" s="3"/>
      <c r="F1" s="1"/>
      <c r="G1" s="4"/>
      <c r="H1" s="1"/>
      <c r="I1" s="1"/>
      <c r="J1" s="1"/>
      <c r="K1" s="4"/>
    </row>
    <row r="2" spans="1:11" ht="21.75" customHeight="1">
      <c r="A2" s="1" t="s">
        <v>120</v>
      </c>
      <c r="B2" s="1"/>
      <c r="C2" s="1"/>
      <c r="D2" s="2"/>
      <c r="E2" s="3"/>
      <c r="F2" s="1"/>
      <c r="G2" s="4"/>
      <c r="H2" s="1"/>
      <c r="I2" s="1"/>
      <c r="J2" s="1"/>
      <c r="K2" s="4"/>
    </row>
    <row r="3" spans="1:11" ht="21.75" customHeight="1">
      <c r="A3" s="5" t="s">
        <v>66</v>
      </c>
      <c r="B3" s="5"/>
      <c r="C3" s="5"/>
      <c r="D3" s="6"/>
      <c r="E3" s="7"/>
      <c r="F3" s="5"/>
      <c r="G3" s="8"/>
      <c r="H3" s="5"/>
      <c r="I3" s="5"/>
      <c r="J3" s="5"/>
      <c r="K3" s="8"/>
    </row>
    <row r="4" spans="1:11" ht="20.100000000000001" customHeight="1"/>
    <row r="5" spans="1:11" ht="20.100000000000001" customHeight="1">
      <c r="G5" s="34" t="s">
        <v>3</v>
      </c>
      <c r="H5" s="15"/>
      <c r="I5" s="133" t="s">
        <v>4</v>
      </c>
      <c r="J5" s="133"/>
      <c r="K5" s="133"/>
    </row>
    <row r="6" spans="1:11" ht="20.100000000000001" customHeight="1">
      <c r="A6" s="89"/>
      <c r="B6" s="89"/>
      <c r="C6" s="89"/>
      <c r="D6" s="90"/>
      <c r="E6" s="91"/>
      <c r="F6" s="91"/>
      <c r="G6" s="92" t="s">
        <v>5</v>
      </c>
      <c r="H6" s="91"/>
      <c r="I6" s="92" t="s">
        <v>5</v>
      </c>
      <c r="J6" s="91"/>
      <c r="K6" s="92" t="s">
        <v>6</v>
      </c>
    </row>
    <row r="7" spans="1:11" ht="20.100000000000001" customHeight="1">
      <c r="A7" s="89"/>
      <c r="B7" s="89"/>
      <c r="C7" s="89"/>
      <c r="D7" s="90"/>
      <c r="E7" s="93" t="s">
        <v>7</v>
      </c>
      <c r="F7" s="94"/>
      <c r="G7" s="95" t="s">
        <v>8</v>
      </c>
      <c r="H7" s="94"/>
      <c r="I7" s="95" t="s">
        <v>8</v>
      </c>
      <c r="J7" s="94"/>
      <c r="K7" s="95" t="s">
        <v>8</v>
      </c>
    </row>
    <row r="8" spans="1:11" ht="6" customHeight="1">
      <c r="A8" s="89"/>
      <c r="B8" s="89"/>
      <c r="C8" s="89"/>
      <c r="D8" s="90"/>
      <c r="E8" s="94"/>
      <c r="F8" s="94"/>
      <c r="G8" s="96"/>
      <c r="H8" s="94"/>
      <c r="I8" s="96"/>
      <c r="J8" s="94"/>
      <c r="K8" s="92"/>
    </row>
    <row r="9" spans="1:11" ht="20.100000000000001" customHeight="1">
      <c r="A9" s="91" t="s">
        <v>121</v>
      </c>
      <c r="B9" s="89"/>
      <c r="C9" s="89"/>
      <c r="D9" s="89"/>
      <c r="E9" s="89"/>
      <c r="F9" s="89"/>
      <c r="G9" s="97"/>
      <c r="H9" s="89"/>
      <c r="I9" s="97"/>
      <c r="J9" s="89"/>
      <c r="K9" s="98"/>
    </row>
    <row r="10" spans="1:11" ht="20.100000000000001" customHeight="1">
      <c r="A10" s="89" t="s">
        <v>122</v>
      </c>
      <c r="B10" s="89"/>
      <c r="C10" s="89"/>
      <c r="D10" s="89"/>
      <c r="E10" s="89"/>
      <c r="F10" s="89"/>
      <c r="G10" s="23">
        <f>Thai9!F34</f>
        <v>-56030399.039999999</v>
      </c>
      <c r="H10" s="89"/>
      <c r="I10" s="23">
        <f>Thai9!H34</f>
        <v>-54794602</v>
      </c>
      <c r="J10" s="89"/>
      <c r="K10" s="99">
        <v>31536577</v>
      </c>
    </row>
    <row r="11" spans="1:11" ht="20.100000000000001" customHeight="1">
      <c r="A11" s="89" t="s">
        <v>123</v>
      </c>
      <c r="B11" s="89"/>
      <c r="C11" s="89"/>
      <c r="D11" s="89"/>
      <c r="E11" s="90"/>
      <c r="F11" s="89"/>
      <c r="G11" s="100"/>
      <c r="H11" s="89"/>
      <c r="I11" s="100"/>
      <c r="J11" s="89"/>
      <c r="K11" s="99"/>
    </row>
    <row r="12" spans="1:11" ht="20.100000000000001" customHeight="1">
      <c r="A12" s="89"/>
      <c r="B12" s="89" t="s">
        <v>124</v>
      </c>
      <c r="C12" s="89"/>
      <c r="D12" s="89"/>
      <c r="E12" s="90"/>
      <c r="F12" s="89"/>
      <c r="G12" s="100">
        <v>9617938</v>
      </c>
      <c r="H12" s="89"/>
      <c r="I12" s="100">
        <v>9603559</v>
      </c>
      <c r="J12" s="89"/>
      <c r="K12" s="99">
        <v>7726356</v>
      </c>
    </row>
    <row r="13" spans="1:11" ht="20.100000000000001" customHeight="1">
      <c r="A13" s="89"/>
      <c r="B13" s="89" t="s">
        <v>171</v>
      </c>
      <c r="C13" s="89"/>
      <c r="D13" s="89"/>
      <c r="E13" s="90"/>
      <c r="F13" s="89"/>
      <c r="G13" s="23">
        <v>-263102</v>
      </c>
      <c r="H13" s="89"/>
      <c r="I13" s="23">
        <v>-263102</v>
      </c>
      <c r="J13" s="89"/>
      <c r="K13" s="81">
        <v>0</v>
      </c>
    </row>
    <row r="14" spans="1:11" ht="20.100000000000001" customHeight="1">
      <c r="A14" s="89"/>
      <c r="B14" s="89" t="s">
        <v>174</v>
      </c>
      <c r="C14" s="89"/>
      <c r="D14" s="89"/>
      <c r="E14" s="90">
        <v>27</v>
      </c>
      <c r="F14" s="89"/>
      <c r="G14" s="23">
        <v>-1214952</v>
      </c>
      <c r="H14" s="89"/>
      <c r="I14" s="23">
        <v>-1224998</v>
      </c>
      <c r="J14" s="89"/>
      <c r="K14" s="81">
        <v>0</v>
      </c>
    </row>
    <row r="15" spans="1:11" ht="20.100000000000001" customHeight="1">
      <c r="A15" s="89"/>
      <c r="B15" s="89" t="s">
        <v>172</v>
      </c>
      <c r="C15" s="89"/>
      <c r="D15" s="89"/>
      <c r="E15" s="90"/>
      <c r="F15" s="89"/>
      <c r="G15" s="23">
        <v>5904</v>
      </c>
      <c r="H15" s="89"/>
      <c r="I15" s="23">
        <v>5904</v>
      </c>
      <c r="J15" s="89"/>
      <c r="K15" s="81">
        <v>0</v>
      </c>
    </row>
    <row r="16" spans="1:11" ht="20.100000000000001" customHeight="1">
      <c r="A16" s="89"/>
      <c r="B16" s="101" t="s">
        <v>125</v>
      </c>
      <c r="C16" s="89"/>
      <c r="D16" s="89"/>
      <c r="E16" s="90">
        <v>27</v>
      </c>
      <c r="F16" s="89"/>
      <c r="G16" s="82">
        <v>0</v>
      </c>
      <c r="H16" s="89"/>
      <c r="I16" s="82">
        <v>0</v>
      </c>
      <c r="J16" s="89"/>
      <c r="K16" s="81">
        <v>-1295046</v>
      </c>
    </row>
    <row r="17" spans="1:11" ht="20.100000000000001" customHeight="1">
      <c r="A17" s="89"/>
      <c r="B17" s="101" t="s">
        <v>177</v>
      </c>
      <c r="C17" s="89"/>
      <c r="D17" s="89"/>
      <c r="E17" s="90">
        <v>27</v>
      </c>
      <c r="F17" s="89"/>
      <c r="G17" s="82">
        <v>-52002</v>
      </c>
      <c r="H17" s="89"/>
      <c r="I17" s="82">
        <v>-52002</v>
      </c>
      <c r="J17" s="89"/>
      <c r="K17" s="81">
        <v>0</v>
      </c>
    </row>
    <row r="18" spans="1:11" ht="20.100000000000001" customHeight="1">
      <c r="A18" s="89"/>
      <c r="B18" s="101" t="s">
        <v>173</v>
      </c>
      <c r="C18" s="89"/>
      <c r="D18" s="89"/>
      <c r="E18" s="90"/>
      <c r="F18" s="89"/>
      <c r="G18" s="82">
        <v>-213564</v>
      </c>
      <c r="H18" s="89"/>
      <c r="I18" s="82">
        <v>-213564</v>
      </c>
      <c r="J18" s="89"/>
      <c r="K18" s="81">
        <v>-1431879</v>
      </c>
    </row>
    <row r="19" spans="1:11" ht="20.100000000000001" customHeight="1">
      <c r="A19" s="89"/>
      <c r="B19" s="101" t="s">
        <v>126</v>
      </c>
      <c r="C19" s="89"/>
      <c r="D19" s="89"/>
      <c r="E19" s="90"/>
      <c r="F19" s="89"/>
      <c r="G19" s="82">
        <v>864658</v>
      </c>
      <c r="H19" s="89"/>
      <c r="I19" s="82">
        <v>864658</v>
      </c>
      <c r="J19" s="89"/>
      <c r="K19" s="81">
        <v>0</v>
      </c>
    </row>
    <row r="20" spans="1:11" ht="20.100000000000001" customHeight="1">
      <c r="A20" s="89"/>
      <c r="B20" s="101" t="s">
        <v>178</v>
      </c>
      <c r="C20" s="89"/>
      <c r="D20" s="89"/>
      <c r="E20" s="138">
        <v>27</v>
      </c>
      <c r="F20" s="89"/>
      <c r="G20" s="82">
        <v>-6231261</v>
      </c>
      <c r="H20" s="89"/>
      <c r="I20" s="82">
        <v>-6231261</v>
      </c>
      <c r="J20" s="89"/>
      <c r="K20" s="81">
        <v>0</v>
      </c>
    </row>
    <row r="21" spans="1:11" ht="20.100000000000001" customHeight="1">
      <c r="A21" s="89"/>
      <c r="B21" s="101" t="s">
        <v>127</v>
      </c>
      <c r="C21" s="89"/>
      <c r="D21" s="89"/>
      <c r="E21" s="90">
        <v>23</v>
      </c>
      <c r="F21" s="89"/>
      <c r="G21" s="102">
        <v>1254471</v>
      </c>
      <c r="H21" s="89"/>
      <c r="I21" s="102">
        <v>1254471</v>
      </c>
      <c r="J21" s="89"/>
      <c r="K21" s="103">
        <v>914622</v>
      </c>
    </row>
    <row r="22" spans="1:11" ht="20.100000000000001" customHeight="1">
      <c r="A22" s="89"/>
      <c r="B22" s="101" t="s">
        <v>128</v>
      </c>
      <c r="C22" s="89"/>
      <c r="D22" s="89"/>
      <c r="E22" s="90">
        <v>27</v>
      </c>
      <c r="F22" s="89"/>
      <c r="G22" s="102">
        <v>-1103143</v>
      </c>
      <c r="H22" s="89"/>
      <c r="I22" s="102">
        <v>-1102595</v>
      </c>
      <c r="J22" s="89"/>
      <c r="K22" s="103">
        <v>-985026</v>
      </c>
    </row>
    <row r="23" spans="1:11" ht="20.100000000000001" customHeight="1">
      <c r="A23" s="89"/>
      <c r="B23" s="101" t="s">
        <v>129</v>
      </c>
      <c r="C23" s="89"/>
      <c r="D23" s="89"/>
      <c r="E23" s="90"/>
      <c r="F23" s="89"/>
      <c r="G23" s="104">
        <v>3542679</v>
      </c>
      <c r="H23" s="89"/>
      <c r="I23" s="104">
        <v>3556979</v>
      </c>
      <c r="J23" s="89"/>
      <c r="K23" s="105">
        <v>5067487</v>
      </c>
    </row>
    <row r="24" spans="1:11" ht="6" customHeight="1">
      <c r="A24" s="89"/>
      <c r="B24" s="106"/>
      <c r="C24" s="89"/>
      <c r="D24" s="89"/>
      <c r="E24" s="90"/>
      <c r="F24" s="89"/>
      <c r="G24" s="107"/>
      <c r="H24" s="89"/>
      <c r="I24" s="107"/>
      <c r="J24" s="89"/>
      <c r="K24" s="108"/>
    </row>
    <row r="25" spans="1:11" ht="20.100000000000001" customHeight="1">
      <c r="A25" s="89" t="s">
        <v>130</v>
      </c>
      <c r="B25" s="89"/>
      <c r="C25" s="89"/>
      <c r="D25" s="89"/>
      <c r="E25" s="89"/>
      <c r="F25" s="89"/>
      <c r="G25" s="109"/>
      <c r="H25" s="89"/>
      <c r="I25" s="109"/>
      <c r="J25" s="89"/>
      <c r="K25" s="110"/>
    </row>
    <row r="26" spans="1:11" ht="20.100000000000001" customHeight="1">
      <c r="A26" s="89"/>
      <c r="B26" s="89" t="s">
        <v>131</v>
      </c>
      <c r="C26" s="89"/>
      <c r="D26" s="89"/>
      <c r="E26" s="89"/>
      <c r="F26" s="89"/>
      <c r="G26" s="109">
        <f>SUM(G10:G23)</f>
        <v>-49822773.039999999</v>
      </c>
      <c r="H26" s="89"/>
      <c r="I26" s="109">
        <f>SUM(I10:I23)</f>
        <v>-48596553</v>
      </c>
      <c r="J26" s="89"/>
      <c r="K26" s="110">
        <f>SUM(K10:K23)</f>
        <v>41533091</v>
      </c>
    </row>
    <row r="27" spans="1:11" ht="6" customHeight="1">
      <c r="A27" s="89"/>
      <c r="B27" s="106"/>
      <c r="C27" s="89"/>
      <c r="D27" s="89"/>
      <c r="E27" s="90"/>
      <c r="F27" s="89"/>
      <c r="G27" s="107"/>
      <c r="H27" s="89"/>
      <c r="I27" s="107"/>
      <c r="J27" s="89"/>
      <c r="K27" s="108"/>
    </row>
    <row r="28" spans="1:11" ht="20.100000000000001" customHeight="1">
      <c r="A28" s="89" t="s">
        <v>132</v>
      </c>
      <c r="B28" s="89"/>
      <c r="C28" s="89"/>
      <c r="D28" s="89"/>
      <c r="E28" s="89"/>
      <c r="F28" s="89"/>
      <c r="G28" s="111"/>
      <c r="H28" s="89"/>
      <c r="I28" s="111"/>
      <c r="J28" s="89"/>
      <c r="K28" s="112"/>
    </row>
    <row r="29" spans="1:11" ht="20.100000000000001" customHeight="1">
      <c r="A29" s="89"/>
      <c r="B29" s="89" t="s">
        <v>133</v>
      </c>
      <c r="C29" s="89"/>
      <c r="D29" s="89"/>
      <c r="E29" s="89"/>
      <c r="F29" s="89"/>
      <c r="G29" s="102">
        <v>150920999</v>
      </c>
      <c r="H29" s="89"/>
      <c r="I29" s="102">
        <v>152015618</v>
      </c>
      <c r="J29" s="89"/>
      <c r="K29" s="103">
        <v>-82601678</v>
      </c>
    </row>
    <row r="30" spans="1:11" ht="20.100000000000001" customHeight="1">
      <c r="A30" s="89"/>
      <c r="B30" s="89" t="s">
        <v>14</v>
      </c>
      <c r="C30" s="89"/>
      <c r="D30" s="89"/>
      <c r="E30" s="89"/>
      <c r="F30" s="89"/>
      <c r="G30" s="102">
        <v>-74154316</v>
      </c>
      <c r="H30" s="89"/>
      <c r="I30" s="102">
        <v>-74154316</v>
      </c>
      <c r="J30" s="89"/>
      <c r="K30" s="103">
        <v>-225985699</v>
      </c>
    </row>
    <row r="31" spans="1:11" ht="20.100000000000001" customHeight="1">
      <c r="A31" s="89"/>
      <c r="B31" s="89" t="s">
        <v>134</v>
      </c>
      <c r="C31" s="89"/>
      <c r="D31" s="89"/>
      <c r="E31" s="89"/>
      <c r="F31" s="89"/>
      <c r="G31" s="97">
        <v>47589295</v>
      </c>
      <c r="H31" s="89"/>
      <c r="I31" s="97">
        <v>47645464</v>
      </c>
      <c r="J31" s="89"/>
      <c r="K31" s="98">
        <v>-78639023</v>
      </c>
    </row>
    <row r="32" spans="1:11" ht="20.100000000000001" customHeight="1">
      <c r="A32" s="89"/>
      <c r="B32" s="89" t="s">
        <v>16</v>
      </c>
      <c r="C32" s="89"/>
      <c r="D32" s="89"/>
      <c r="E32" s="89"/>
      <c r="F32" s="89"/>
      <c r="G32" s="102">
        <v>8605499</v>
      </c>
      <c r="H32" s="89"/>
      <c r="I32" s="102">
        <v>8639690</v>
      </c>
      <c r="J32" s="89"/>
      <c r="K32" s="103">
        <v>-14334640</v>
      </c>
    </row>
    <row r="33" spans="1:11" ht="20.100000000000001" customHeight="1">
      <c r="A33" s="89"/>
      <c r="B33" s="89" t="s">
        <v>26</v>
      </c>
      <c r="C33" s="89"/>
      <c r="D33" s="89"/>
      <c r="E33" s="89"/>
      <c r="F33" s="89"/>
      <c r="G33" s="102">
        <v>-26929303</v>
      </c>
      <c r="H33" s="89"/>
      <c r="I33" s="102">
        <v>-26929603</v>
      </c>
      <c r="J33" s="89"/>
      <c r="K33" s="103">
        <v>-26548646</v>
      </c>
    </row>
    <row r="34" spans="1:11" ht="20.100000000000001" customHeight="1">
      <c r="A34" s="89"/>
      <c r="B34" s="89" t="s">
        <v>37</v>
      </c>
      <c r="C34" s="89"/>
      <c r="D34" s="89"/>
      <c r="E34" s="89"/>
      <c r="F34" s="89"/>
      <c r="G34" s="102">
        <v>-216749399</v>
      </c>
      <c r="H34" s="89"/>
      <c r="I34" s="102">
        <v>-217831147</v>
      </c>
      <c r="J34" s="89"/>
      <c r="K34" s="103">
        <v>193045244</v>
      </c>
    </row>
    <row r="35" spans="1:11" ht="20.100000000000001" customHeight="1">
      <c r="A35" s="89"/>
      <c r="B35" s="15" t="s">
        <v>38</v>
      </c>
      <c r="C35" s="89"/>
      <c r="D35" s="89"/>
      <c r="E35" s="89"/>
      <c r="F35" s="89"/>
      <c r="G35" s="102">
        <v>-7974473</v>
      </c>
      <c r="H35" s="89"/>
      <c r="I35" s="102">
        <v>-8184735</v>
      </c>
      <c r="J35" s="89"/>
      <c r="K35" s="103">
        <v>-4847056</v>
      </c>
    </row>
    <row r="36" spans="1:11" ht="20.100000000000001" customHeight="1">
      <c r="A36" s="89"/>
      <c r="B36" s="15" t="s">
        <v>42</v>
      </c>
      <c r="C36" s="89"/>
      <c r="D36" s="89"/>
      <c r="E36" s="89"/>
      <c r="F36" s="89"/>
      <c r="G36" s="102">
        <v>-6384705</v>
      </c>
      <c r="H36" s="89"/>
      <c r="I36" s="102">
        <v>-6392459</v>
      </c>
      <c r="J36" s="89"/>
      <c r="K36" s="103">
        <v>10608066</v>
      </c>
    </row>
    <row r="37" spans="1:11" ht="20.100000000000001" customHeight="1">
      <c r="A37" s="89"/>
      <c r="B37" s="89" t="s">
        <v>47</v>
      </c>
      <c r="C37" s="89"/>
      <c r="D37" s="89"/>
      <c r="E37" s="90"/>
      <c r="F37" s="89"/>
      <c r="G37" s="113">
        <v>15196121</v>
      </c>
      <c r="H37" s="89"/>
      <c r="I37" s="113">
        <v>15196121</v>
      </c>
      <c r="J37" s="89"/>
      <c r="K37" s="114">
        <v>4878553</v>
      </c>
    </row>
    <row r="38" spans="1:11" ht="6" customHeight="1">
      <c r="A38" s="89"/>
      <c r="B38" s="115"/>
      <c r="C38" s="89"/>
      <c r="D38" s="89"/>
      <c r="E38" s="89"/>
      <c r="F38" s="89"/>
      <c r="G38" s="97"/>
      <c r="H38" s="89"/>
      <c r="I38" s="97"/>
      <c r="J38" s="89"/>
      <c r="K38" s="98"/>
    </row>
    <row r="39" spans="1:11" ht="19.8">
      <c r="A39" s="91" t="s">
        <v>135</v>
      </c>
      <c r="B39" s="115"/>
      <c r="C39" s="89"/>
      <c r="D39" s="89"/>
      <c r="E39" s="89"/>
      <c r="F39" s="89"/>
      <c r="G39" s="97"/>
      <c r="H39" s="89"/>
      <c r="I39" s="97"/>
      <c r="J39" s="89"/>
      <c r="K39" s="98"/>
    </row>
    <row r="40" spans="1:11" ht="19.8">
      <c r="A40" s="91"/>
      <c r="B40" s="91" t="s">
        <v>136</v>
      </c>
      <c r="C40" s="91"/>
      <c r="D40" s="89"/>
      <c r="E40" s="89"/>
      <c r="F40" s="89"/>
      <c r="G40" s="109">
        <f>SUM(G26:G38)</f>
        <v>-159703055.03999999</v>
      </c>
      <c r="H40" s="89"/>
      <c r="I40" s="109">
        <f>SUM(I26:I38)</f>
        <v>-158591920</v>
      </c>
      <c r="J40" s="89"/>
      <c r="K40" s="110">
        <f>SUM(K26:K38)</f>
        <v>-182891788</v>
      </c>
    </row>
    <row r="41" spans="1:11" ht="20.100000000000001" customHeight="1">
      <c r="A41" s="89"/>
      <c r="B41" s="89"/>
      <c r="C41" s="89" t="s">
        <v>137</v>
      </c>
      <c r="D41" s="89"/>
      <c r="E41" s="89"/>
      <c r="F41" s="89"/>
      <c r="G41" s="109">
        <v>-1335862</v>
      </c>
      <c r="H41" s="89"/>
      <c r="I41" s="109">
        <v>-1335862</v>
      </c>
      <c r="J41" s="89"/>
      <c r="K41" s="110">
        <v>-2243795</v>
      </c>
    </row>
    <row r="42" spans="1:11" ht="20.100000000000001" customHeight="1">
      <c r="A42" s="89"/>
      <c r="B42" s="89"/>
      <c r="C42" s="89" t="s">
        <v>138</v>
      </c>
      <c r="D42" s="89"/>
      <c r="E42" s="89"/>
      <c r="F42" s="89"/>
      <c r="G42" s="116">
        <v>-14374045</v>
      </c>
      <c r="H42" s="89"/>
      <c r="I42" s="116">
        <v>-14372051</v>
      </c>
      <c r="J42" s="89"/>
      <c r="K42" s="117">
        <v>-9926242</v>
      </c>
    </row>
    <row r="43" spans="1:11" ht="6" customHeight="1">
      <c r="A43" s="89"/>
      <c r="B43" s="115"/>
      <c r="C43" s="89"/>
      <c r="D43" s="89"/>
      <c r="E43" s="89"/>
      <c r="F43" s="89"/>
      <c r="G43" s="118"/>
      <c r="H43" s="89"/>
      <c r="I43" s="118"/>
      <c r="J43" s="89"/>
      <c r="K43" s="119"/>
    </row>
    <row r="44" spans="1:11" ht="20.100000000000001" customHeight="1">
      <c r="A44" s="91" t="s">
        <v>139</v>
      </c>
      <c r="B44" s="89"/>
      <c r="C44" s="89"/>
      <c r="D44" s="89"/>
      <c r="E44" s="89"/>
      <c r="F44" s="89"/>
      <c r="G44" s="120">
        <f>SUM(G40:G42)</f>
        <v>-175412962.03999999</v>
      </c>
      <c r="H44" s="89"/>
      <c r="I44" s="120">
        <f>SUM(I40:I42)</f>
        <v>-174299833</v>
      </c>
      <c r="J44" s="89"/>
      <c r="K44" s="121">
        <f>SUM(K40:K42)</f>
        <v>-195061825</v>
      </c>
    </row>
    <row r="45" spans="1:11" ht="18" customHeight="1">
      <c r="A45" s="89"/>
      <c r="B45" s="89"/>
      <c r="C45" s="89"/>
      <c r="D45" s="89"/>
      <c r="E45" s="89"/>
      <c r="F45" s="89"/>
      <c r="G45" s="119"/>
      <c r="H45" s="89"/>
      <c r="I45" s="89"/>
      <c r="J45" s="89"/>
      <c r="K45" s="119"/>
    </row>
    <row r="46" spans="1:11" ht="18" customHeight="1">
      <c r="A46" s="89"/>
      <c r="B46" s="89"/>
      <c r="C46" s="89"/>
      <c r="D46" s="89"/>
      <c r="E46" s="89"/>
      <c r="F46" s="89"/>
      <c r="G46" s="119"/>
      <c r="H46" s="89"/>
      <c r="I46" s="89"/>
      <c r="J46" s="89"/>
      <c r="K46" s="119"/>
    </row>
    <row r="47" spans="1:11" ht="6.9" customHeight="1">
      <c r="A47" s="89"/>
      <c r="B47" s="89"/>
      <c r="C47" s="89"/>
      <c r="D47" s="89"/>
      <c r="E47" s="89"/>
      <c r="F47" s="89"/>
      <c r="G47" s="119"/>
      <c r="H47" s="89"/>
      <c r="I47" s="89"/>
      <c r="J47" s="89"/>
      <c r="K47" s="119"/>
    </row>
    <row r="48" spans="1:11" ht="21.9" customHeight="1">
      <c r="A48" s="122" t="s">
        <v>30</v>
      </c>
      <c r="B48" s="122"/>
      <c r="C48" s="122"/>
      <c r="D48" s="122"/>
      <c r="E48" s="123"/>
      <c r="F48" s="122"/>
      <c r="G48" s="117"/>
      <c r="H48" s="122"/>
      <c r="I48" s="122"/>
      <c r="J48" s="122"/>
      <c r="K48" s="117"/>
    </row>
    <row r="49" spans="1:11" ht="21.75" customHeight="1">
      <c r="A49" s="1" t="str">
        <f>'Thai 6-8'!A45</f>
        <v>บริษัท ทเวนตี้ โฟร์ คอน แอนด์ ซัพพลาย จำกัด (มหาชน)</v>
      </c>
      <c r="B49" s="124"/>
      <c r="C49" s="89"/>
      <c r="D49" s="90"/>
      <c r="E49" s="89"/>
      <c r="F49" s="89"/>
      <c r="G49" s="125"/>
      <c r="H49" s="89"/>
      <c r="I49" s="89"/>
      <c r="J49" s="89"/>
      <c r="K49" s="125"/>
    </row>
    <row r="50" spans="1:11" ht="21.75" customHeight="1">
      <c r="A50" s="1" t="s">
        <v>140</v>
      </c>
      <c r="B50" s="89"/>
      <c r="C50" s="89"/>
      <c r="D50" s="90"/>
      <c r="E50" s="89"/>
      <c r="F50" s="89"/>
      <c r="G50" s="125"/>
      <c r="H50" s="89"/>
      <c r="I50" s="89"/>
      <c r="J50" s="89"/>
      <c r="K50" s="125"/>
    </row>
    <row r="51" spans="1:11" ht="21.75" customHeight="1">
      <c r="A51" s="5" t="str">
        <f>A3</f>
        <v>สำหรับปีสิ้นสุดวันที่ 31 ธันวาคม พ.ศ. 2566</v>
      </c>
      <c r="B51" s="122"/>
      <c r="C51" s="122"/>
      <c r="D51" s="123"/>
      <c r="E51" s="122"/>
      <c r="F51" s="122"/>
      <c r="G51" s="114"/>
      <c r="H51" s="122"/>
      <c r="I51" s="122"/>
      <c r="J51" s="122"/>
      <c r="K51" s="114"/>
    </row>
    <row r="52" spans="1:11" ht="15" customHeight="1"/>
    <row r="53" spans="1:11" ht="15" customHeight="1">
      <c r="G53" s="34" t="s">
        <v>3</v>
      </c>
      <c r="H53" s="15"/>
      <c r="I53" s="133" t="s">
        <v>4</v>
      </c>
      <c r="J53" s="133"/>
      <c r="K53" s="133"/>
    </row>
    <row r="54" spans="1:11" ht="18.899999999999999" customHeight="1">
      <c r="A54" s="89"/>
      <c r="B54" s="89"/>
      <c r="C54" s="89"/>
      <c r="D54" s="90"/>
      <c r="E54" s="91"/>
      <c r="F54" s="91"/>
      <c r="G54" s="92" t="s">
        <v>5</v>
      </c>
      <c r="H54" s="91"/>
      <c r="I54" s="92" t="s">
        <v>5</v>
      </c>
      <c r="J54" s="91"/>
      <c r="K54" s="92" t="s">
        <v>6</v>
      </c>
    </row>
    <row r="55" spans="1:11" ht="18.899999999999999" customHeight="1">
      <c r="A55" s="89"/>
      <c r="B55" s="89"/>
      <c r="C55" s="89"/>
      <c r="D55" s="90"/>
      <c r="E55" s="93" t="s">
        <v>7</v>
      </c>
      <c r="F55" s="91"/>
      <c r="G55" s="95" t="s">
        <v>8</v>
      </c>
      <c r="H55" s="91"/>
      <c r="I55" s="95" t="s">
        <v>8</v>
      </c>
      <c r="J55" s="91"/>
      <c r="K55" s="95" t="s">
        <v>8</v>
      </c>
    </row>
    <row r="56" spans="1:11" ht="18.899999999999999" customHeight="1">
      <c r="A56" s="91" t="s">
        <v>141</v>
      </c>
      <c r="B56" s="89"/>
      <c r="C56" s="89"/>
      <c r="D56" s="89"/>
      <c r="E56" s="89"/>
      <c r="F56" s="89"/>
      <c r="G56" s="118"/>
      <c r="H56" s="89"/>
      <c r="I56" s="118"/>
      <c r="J56" s="89"/>
      <c r="K56" s="119"/>
    </row>
    <row r="57" spans="1:11" ht="18.899999999999999" customHeight="1">
      <c r="A57" s="89" t="s">
        <v>142</v>
      </c>
      <c r="B57" s="89"/>
      <c r="C57" s="89"/>
      <c r="D57" s="89"/>
      <c r="F57" s="89"/>
      <c r="G57" s="118">
        <v>-366201</v>
      </c>
      <c r="H57" s="89"/>
      <c r="I57" s="118">
        <v>-366201</v>
      </c>
      <c r="J57" s="89"/>
      <c r="K57" s="119">
        <v>-6020198</v>
      </c>
    </row>
    <row r="58" spans="1:11" ht="18.899999999999999" customHeight="1">
      <c r="A58" s="89" t="s">
        <v>143</v>
      </c>
      <c r="B58" s="89"/>
      <c r="C58" s="89"/>
      <c r="D58" s="89"/>
      <c r="F58" s="89"/>
      <c r="G58" s="82">
        <v>0</v>
      </c>
      <c r="H58" s="89"/>
      <c r="I58" s="118">
        <v>-4999700</v>
      </c>
      <c r="J58" s="89"/>
      <c r="K58" s="81">
        <v>0</v>
      </c>
    </row>
    <row r="59" spans="1:11" ht="18.899999999999999" customHeight="1">
      <c r="A59" s="89" t="s">
        <v>144</v>
      </c>
      <c r="B59" s="89"/>
      <c r="C59" s="89"/>
      <c r="D59" s="89"/>
      <c r="E59" s="90"/>
      <c r="F59" s="89"/>
      <c r="G59" s="107">
        <v>-5296676</v>
      </c>
      <c r="H59" s="89"/>
      <c r="I59" s="107">
        <v>-5171800</v>
      </c>
      <c r="J59" s="89"/>
      <c r="K59" s="108">
        <v>-2972408</v>
      </c>
    </row>
    <row r="60" spans="1:11" ht="18.899999999999999" customHeight="1">
      <c r="A60" s="89" t="s">
        <v>145</v>
      </c>
      <c r="B60" s="89"/>
      <c r="C60" s="89"/>
      <c r="D60" s="89"/>
      <c r="E60" s="90"/>
      <c r="F60" s="89"/>
      <c r="G60" s="107">
        <v>-50150</v>
      </c>
      <c r="H60" s="89"/>
      <c r="I60" s="107">
        <v>-50150</v>
      </c>
      <c r="J60" s="89"/>
      <c r="K60" s="108">
        <v>-68520</v>
      </c>
    </row>
    <row r="61" spans="1:11" ht="18.899999999999999" customHeight="1">
      <c r="A61" s="89" t="s">
        <v>175</v>
      </c>
      <c r="B61" s="89"/>
      <c r="C61" s="89"/>
      <c r="D61" s="89"/>
      <c r="E61" s="90"/>
      <c r="F61" s="89"/>
      <c r="G61" s="107">
        <v>1300000</v>
      </c>
      <c r="H61" s="89"/>
      <c r="I61" s="107">
        <v>1339267</v>
      </c>
      <c r="J61" s="89"/>
      <c r="K61" s="81">
        <v>0</v>
      </c>
    </row>
    <row r="62" spans="1:11" ht="18.899999999999999" customHeight="1">
      <c r="A62" s="89" t="s">
        <v>146</v>
      </c>
      <c r="B62" s="89"/>
      <c r="C62" s="89"/>
      <c r="D62" s="89"/>
      <c r="E62" s="90"/>
      <c r="F62" s="89"/>
      <c r="G62" s="82">
        <v>-1651650</v>
      </c>
      <c r="H62" s="89"/>
      <c r="I62" s="82">
        <v>-1651650</v>
      </c>
      <c r="J62" s="89"/>
      <c r="K62" s="81">
        <v>-2009000</v>
      </c>
    </row>
    <row r="63" spans="1:11" ht="18.899999999999999" customHeight="1">
      <c r="A63" s="89" t="s">
        <v>147</v>
      </c>
      <c r="B63" s="89"/>
      <c r="C63" s="89"/>
      <c r="D63" s="89"/>
      <c r="E63" s="90"/>
      <c r="F63" s="89"/>
      <c r="G63" s="82">
        <v>0</v>
      </c>
      <c r="H63" s="89"/>
      <c r="I63" s="82">
        <v>0</v>
      </c>
      <c r="J63" s="89"/>
      <c r="K63" s="81">
        <v>3310964</v>
      </c>
    </row>
    <row r="64" spans="1:11" ht="18.899999999999999" customHeight="1">
      <c r="A64" s="89" t="s">
        <v>148</v>
      </c>
      <c r="B64" s="89"/>
      <c r="C64" s="89"/>
      <c r="D64" s="89"/>
      <c r="E64" s="89"/>
      <c r="F64" s="89"/>
      <c r="G64" s="126">
        <v>247288</v>
      </c>
      <c r="H64" s="89"/>
      <c r="I64" s="84">
        <v>246740</v>
      </c>
      <c r="J64" s="89"/>
      <c r="K64" s="127">
        <v>289968</v>
      </c>
    </row>
    <row r="65" spans="1:11" ht="3.9" customHeight="1">
      <c r="A65" s="89"/>
      <c r="B65" s="89"/>
      <c r="C65" s="89"/>
      <c r="D65" s="89"/>
      <c r="E65" s="89"/>
      <c r="F65" s="89"/>
      <c r="G65" s="107"/>
      <c r="H65" s="89"/>
      <c r="I65" s="107"/>
      <c r="J65" s="89"/>
      <c r="K65" s="108"/>
    </row>
    <row r="66" spans="1:11" ht="18.899999999999999" customHeight="1">
      <c r="A66" s="91" t="s">
        <v>149</v>
      </c>
      <c r="B66" s="89"/>
      <c r="C66" s="89"/>
      <c r="D66" s="89"/>
      <c r="E66" s="90"/>
      <c r="F66" s="89"/>
      <c r="G66" s="116">
        <f>SUM(G57:G65)</f>
        <v>-5817389</v>
      </c>
      <c r="H66" s="89"/>
      <c r="I66" s="116">
        <f>SUM(I57:I65)</f>
        <v>-10653494</v>
      </c>
      <c r="J66" s="89"/>
      <c r="K66" s="117">
        <f>SUM(K57:K65)</f>
        <v>-7469194</v>
      </c>
    </row>
    <row r="67" spans="1:11" ht="15" customHeight="1">
      <c r="A67" s="89"/>
      <c r="B67" s="89"/>
      <c r="C67" s="89"/>
      <c r="D67" s="89"/>
      <c r="E67" s="90"/>
      <c r="F67" s="89"/>
      <c r="G67" s="109"/>
      <c r="H67" s="89"/>
      <c r="I67" s="109"/>
      <c r="J67" s="89"/>
      <c r="K67" s="110"/>
    </row>
    <row r="68" spans="1:11" ht="18.899999999999999" customHeight="1">
      <c r="A68" s="91" t="s">
        <v>150</v>
      </c>
      <c r="B68" s="89"/>
      <c r="C68" s="89"/>
      <c r="D68" s="89"/>
      <c r="E68" s="89"/>
      <c r="F68" s="89"/>
      <c r="G68" s="97"/>
      <c r="H68" s="89"/>
      <c r="I68" s="97"/>
      <c r="J68" s="89"/>
      <c r="K68" s="98"/>
    </row>
    <row r="69" spans="1:11" ht="18.899999999999999" customHeight="1">
      <c r="A69" s="89" t="s">
        <v>151</v>
      </c>
      <c r="B69" s="89"/>
      <c r="C69" s="89"/>
      <c r="D69" s="89"/>
      <c r="E69" s="90">
        <v>31</v>
      </c>
      <c r="F69" s="89"/>
      <c r="G69" s="97">
        <v>6378260</v>
      </c>
      <c r="H69" s="89"/>
      <c r="I69" s="97">
        <v>6378260</v>
      </c>
      <c r="J69" s="89"/>
      <c r="K69" s="98">
        <v>14229665</v>
      </c>
    </row>
    <row r="70" spans="1:11" ht="18.899999999999999" customHeight="1">
      <c r="A70" s="89" t="s">
        <v>152</v>
      </c>
      <c r="B70" s="89"/>
      <c r="C70" s="89"/>
      <c r="D70" s="89"/>
      <c r="E70" s="90">
        <v>31</v>
      </c>
      <c r="F70" s="89"/>
      <c r="G70" s="97">
        <v>-3522401</v>
      </c>
      <c r="H70" s="89"/>
      <c r="I70" s="97">
        <v>-3522401</v>
      </c>
      <c r="J70" s="89"/>
      <c r="K70" s="98">
        <v>-14273020</v>
      </c>
    </row>
    <row r="71" spans="1:11" ht="18.899999999999999" customHeight="1">
      <c r="A71" s="89" t="s">
        <v>153</v>
      </c>
      <c r="B71" s="89"/>
      <c r="C71" s="89"/>
      <c r="D71" s="89"/>
      <c r="E71" s="90">
        <v>31</v>
      </c>
      <c r="F71" s="89"/>
      <c r="G71" s="97">
        <v>57911079</v>
      </c>
      <c r="H71" s="89"/>
      <c r="I71" s="97">
        <v>57911079</v>
      </c>
      <c r="J71" s="89"/>
      <c r="K71" s="98">
        <v>100121946</v>
      </c>
    </row>
    <row r="72" spans="1:11" ht="18.899999999999999" customHeight="1">
      <c r="A72" s="89" t="s">
        <v>154</v>
      </c>
      <c r="B72" s="89"/>
      <c r="C72" s="89"/>
      <c r="D72" s="89"/>
      <c r="E72" s="90">
        <v>31</v>
      </c>
      <c r="F72" s="89"/>
      <c r="G72" s="97">
        <v>-53111079</v>
      </c>
      <c r="H72" s="89"/>
      <c r="I72" s="97">
        <v>-53111079</v>
      </c>
      <c r="J72" s="89"/>
      <c r="K72" s="98">
        <v>-174425150</v>
      </c>
    </row>
    <row r="73" spans="1:11" ht="18.899999999999999" customHeight="1">
      <c r="A73" s="89" t="s">
        <v>155</v>
      </c>
      <c r="B73" s="89"/>
      <c r="C73" s="89"/>
      <c r="D73" s="89"/>
      <c r="E73" s="90">
        <v>31</v>
      </c>
      <c r="F73" s="89"/>
      <c r="G73" s="82">
        <v>0</v>
      </c>
      <c r="H73" s="89"/>
      <c r="I73" s="82">
        <v>0</v>
      </c>
      <c r="J73" s="89"/>
      <c r="K73" s="81">
        <v>10500000</v>
      </c>
    </row>
    <row r="74" spans="1:11" ht="18.899999999999999" customHeight="1">
      <c r="A74" s="89" t="s">
        <v>156</v>
      </c>
      <c r="B74" s="89"/>
      <c r="C74" s="89"/>
      <c r="D74" s="89"/>
      <c r="E74" s="90">
        <v>31</v>
      </c>
      <c r="F74" s="89"/>
      <c r="G74" s="97">
        <v>-10835698</v>
      </c>
      <c r="H74" s="89"/>
      <c r="I74" s="97">
        <v>-10835698</v>
      </c>
      <c r="J74" s="89"/>
      <c r="K74" s="98">
        <v>-10156400</v>
      </c>
    </row>
    <row r="75" spans="1:11" ht="18.899999999999999" customHeight="1">
      <c r="A75" s="89" t="s">
        <v>157</v>
      </c>
      <c r="B75" s="89"/>
      <c r="C75" s="89"/>
      <c r="D75" s="89"/>
      <c r="E75" s="90" t="s">
        <v>158</v>
      </c>
      <c r="F75" s="89"/>
      <c r="G75" s="82">
        <v>0</v>
      </c>
      <c r="H75" s="89"/>
      <c r="I75" s="97">
        <v>4100000</v>
      </c>
      <c r="J75" s="89"/>
      <c r="K75" s="98">
        <v>5810000</v>
      </c>
    </row>
    <row r="76" spans="1:11" ht="18.899999999999999" customHeight="1">
      <c r="A76" s="89" t="s">
        <v>159</v>
      </c>
      <c r="B76" s="89"/>
      <c r="C76" s="89"/>
      <c r="D76" s="89"/>
      <c r="E76" s="90" t="s">
        <v>158</v>
      </c>
      <c r="F76" s="89"/>
      <c r="G76" s="82">
        <v>0</v>
      </c>
      <c r="H76" s="89"/>
      <c r="I76" s="97">
        <v>-600000</v>
      </c>
      <c r="J76" s="89"/>
      <c r="K76" s="98">
        <v>-5810000</v>
      </c>
    </row>
    <row r="77" spans="1:11" ht="18.899999999999999" customHeight="1">
      <c r="A77" s="89" t="s">
        <v>160</v>
      </c>
      <c r="B77" s="89"/>
      <c r="C77" s="89"/>
      <c r="D77" s="89"/>
      <c r="E77" s="90"/>
      <c r="F77" s="89"/>
      <c r="G77" s="97">
        <v>-6506447</v>
      </c>
      <c r="H77" s="89"/>
      <c r="I77" s="97">
        <v>-6506447</v>
      </c>
      <c r="J77" s="89"/>
      <c r="K77" s="98">
        <v>-6383274</v>
      </c>
    </row>
    <row r="78" spans="1:11" ht="18.899999999999999" customHeight="1">
      <c r="A78" s="89" t="s">
        <v>161</v>
      </c>
      <c r="B78" s="89"/>
      <c r="C78" s="89"/>
      <c r="D78" s="89"/>
      <c r="E78" s="90"/>
      <c r="F78" s="89"/>
      <c r="G78" s="82">
        <v>0</v>
      </c>
      <c r="H78" s="89"/>
      <c r="I78" s="82">
        <v>0</v>
      </c>
      <c r="J78" s="89"/>
      <c r="K78" s="81">
        <v>473250000</v>
      </c>
    </row>
    <row r="79" spans="1:11" ht="18.899999999999999" customHeight="1">
      <c r="A79" s="89" t="s">
        <v>162</v>
      </c>
      <c r="B79" s="89"/>
      <c r="C79" s="89"/>
      <c r="D79" s="89"/>
      <c r="E79" s="90"/>
      <c r="F79" s="89"/>
      <c r="G79" s="82">
        <v>0</v>
      </c>
      <c r="H79" s="89"/>
      <c r="I79" s="82">
        <v>0</v>
      </c>
      <c r="J79" s="89"/>
      <c r="K79" s="81">
        <v>-14526680</v>
      </c>
    </row>
    <row r="80" spans="1:11" ht="18.899999999999999" customHeight="1">
      <c r="A80" s="89" t="s">
        <v>163</v>
      </c>
      <c r="B80" s="89"/>
      <c r="C80" s="89"/>
      <c r="D80" s="89"/>
      <c r="E80" s="90">
        <v>24</v>
      </c>
      <c r="F80" s="89"/>
      <c r="G80" s="84">
        <v>0</v>
      </c>
      <c r="H80" s="89"/>
      <c r="I80" s="84">
        <v>0</v>
      </c>
      <c r="J80" s="89"/>
      <c r="K80" s="87">
        <v>-14000000</v>
      </c>
    </row>
    <row r="81" spans="1:11" ht="3.9" customHeight="1">
      <c r="A81" s="89"/>
      <c r="B81" s="89"/>
      <c r="C81" s="89"/>
      <c r="D81" s="89"/>
      <c r="E81" s="90"/>
      <c r="F81" s="89"/>
      <c r="G81" s="97"/>
      <c r="H81" s="89"/>
      <c r="I81" s="97"/>
      <c r="J81" s="89"/>
      <c r="K81" s="98"/>
    </row>
    <row r="82" spans="1:11" ht="18.899999999999999" customHeight="1">
      <c r="A82" s="91" t="s">
        <v>164</v>
      </c>
      <c r="B82" s="89"/>
      <c r="C82" s="89"/>
      <c r="D82" s="89"/>
      <c r="E82" s="90"/>
      <c r="F82" s="89"/>
      <c r="G82" s="116">
        <f>SUM(G69:G81)</f>
        <v>-9686286</v>
      </c>
      <c r="H82" s="89"/>
      <c r="I82" s="116">
        <f>SUM(I69:I81)</f>
        <v>-6186286</v>
      </c>
      <c r="J82" s="89"/>
      <c r="K82" s="117">
        <f>SUM(K69:K81)</f>
        <v>364337087</v>
      </c>
    </row>
    <row r="83" spans="1:11" ht="15" customHeight="1">
      <c r="A83" s="89"/>
      <c r="B83" s="89"/>
      <c r="C83" s="89"/>
      <c r="D83" s="89"/>
      <c r="E83" s="90"/>
      <c r="F83" s="89"/>
      <c r="G83" s="97"/>
      <c r="H83" s="89"/>
      <c r="I83" s="97"/>
      <c r="J83" s="89"/>
      <c r="K83" s="98"/>
    </row>
    <row r="84" spans="1:11" ht="18.899999999999999" customHeight="1">
      <c r="A84" s="91" t="s">
        <v>165</v>
      </c>
      <c r="B84" s="89"/>
      <c r="C84" s="89"/>
      <c r="D84" s="89"/>
      <c r="E84" s="90"/>
      <c r="F84" s="89"/>
      <c r="G84" s="97">
        <f>G44+G66+G82</f>
        <v>-190916637.03999999</v>
      </c>
      <c r="H84" s="89"/>
      <c r="I84" s="97">
        <f>I44+I66+I82</f>
        <v>-191139613</v>
      </c>
      <c r="J84" s="89"/>
      <c r="K84" s="98">
        <f>K44+K66+K82</f>
        <v>161806068</v>
      </c>
    </row>
    <row r="85" spans="1:11" ht="18.899999999999999" customHeight="1">
      <c r="A85" s="91" t="s">
        <v>166</v>
      </c>
      <c r="B85" s="89"/>
      <c r="C85" s="89"/>
      <c r="D85" s="89"/>
      <c r="E85" s="90"/>
      <c r="F85" s="89"/>
      <c r="G85" s="97"/>
      <c r="H85" s="89"/>
      <c r="I85" s="97"/>
      <c r="J85" s="89"/>
      <c r="K85" s="98"/>
    </row>
    <row r="86" spans="1:11" ht="18.899999999999999" customHeight="1">
      <c r="A86" s="115" t="s">
        <v>11</v>
      </c>
      <c r="B86" s="89"/>
      <c r="C86" s="89"/>
      <c r="D86" s="89"/>
      <c r="E86" s="90"/>
      <c r="F86" s="89"/>
      <c r="G86" s="104">
        <f>'Thai 6-8'!K13</f>
        <v>214672252</v>
      </c>
      <c r="H86" s="89"/>
      <c r="I86" s="104">
        <f>'Thai 6-8'!K13</f>
        <v>214672252</v>
      </c>
      <c r="J86" s="89"/>
      <c r="K86" s="105">
        <v>52866184</v>
      </c>
    </row>
    <row r="87" spans="1:11" ht="3.9" customHeight="1">
      <c r="A87" s="91"/>
      <c r="B87" s="91"/>
      <c r="C87" s="89"/>
      <c r="D87" s="89"/>
      <c r="E87" s="90"/>
      <c r="F87" s="89"/>
      <c r="G87" s="107"/>
      <c r="H87" s="89"/>
      <c r="I87" s="107"/>
      <c r="J87" s="89"/>
      <c r="K87" s="108"/>
    </row>
    <row r="88" spans="1:11" ht="18.899999999999999" customHeight="1" thickBot="1">
      <c r="A88" s="91" t="s">
        <v>167</v>
      </c>
      <c r="B88" s="91"/>
      <c r="C88" s="89"/>
      <c r="D88" s="89"/>
      <c r="E88" s="90"/>
      <c r="F88" s="89"/>
      <c r="G88" s="128">
        <f>SUM(G84:G87)</f>
        <v>23755614.960000008</v>
      </c>
      <c r="H88" s="89"/>
      <c r="I88" s="128">
        <f>SUM(I84:I87)</f>
        <v>23532639</v>
      </c>
      <c r="J88" s="89"/>
      <c r="K88" s="129">
        <f>SUM(K84:K87)</f>
        <v>214672252</v>
      </c>
    </row>
    <row r="89" spans="1:11" ht="15" customHeight="1" thickTop="1">
      <c r="A89" s="89"/>
      <c r="B89" s="89"/>
      <c r="C89" s="89"/>
      <c r="D89" s="89"/>
      <c r="E89" s="89"/>
      <c r="F89" s="89"/>
      <c r="G89" s="109"/>
      <c r="H89" s="89"/>
      <c r="I89" s="109"/>
      <c r="J89" s="89"/>
      <c r="K89" s="110"/>
    </row>
    <row r="90" spans="1:11" ht="18.899999999999999" customHeight="1">
      <c r="A90" s="130" t="s">
        <v>168</v>
      </c>
      <c r="B90" s="131"/>
      <c r="C90" s="131"/>
      <c r="D90" s="131"/>
      <c r="E90" s="131"/>
      <c r="F90" s="131"/>
      <c r="G90" s="132"/>
      <c r="H90" s="131"/>
      <c r="I90" s="132"/>
      <c r="J90" s="131"/>
      <c r="K90" s="131"/>
    </row>
    <row r="91" spans="1:11" ht="6" customHeight="1">
      <c r="A91" s="89"/>
      <c r="B91" s="89"/>
      <c r="C91" s="89"/>
      <c r="D91" s="89"/>
      <c r="E91" s="89"/>
      <c r="F91" s="89"/>
      <c r="G91" s="109"/>
      <c r="H91" s="89"/>
      <c r="I91" s="109"/>
      <c r="J91" s="89"/>
      <c r="K91" s="110"/>
    </row>
    <row r="92" spans="1:11" ht="18.899999999999999" customHeight="1">
      <c r="A92" s="89" t="s">
        <v>170</v>
      </c>
      <c r="B92" s="89"/>
      <c r="C92" s="89"/>
      <c r="D92" s="89"/>
      <c r="E92" s="90"/>
      <c r="F92" s="89"/>
      <c r="G92" s="97">
        <v>50973</v>
      </c>
      <c r="H92" s="89"/>
      <c r="I92" s="97">
        <v>50973</v>
      </c>
      <c r="J92" s="89"/>
      <c r="K92" s="81">
        <v>0</v>
      </c>
    </row>
    <row r="93" spans="1:11" ht="18.899999999999999" customHeight="1">
      <c r="A93" s="89" t="s">
        <v>169</v>
      </c>
      <c r="B93" s="89"/>
      <c r="C93" s="89"/>
      <c r="D93" s="89"/>
      <c r="E93" s="90">
        <v>31</v>
      </c>
      <c r="F93" s="89"/>
      <c r="G93" s="97">
        <v>12859987</v>
      </c>
      <c r="H93" s="89"/>
      <c r="I93" s="97">
        <v>12859987</v>
      </c>
      <c r="J93" s="89"/>
      <c r="K93" s="81">
        <v>9203676</v>
      </c>
    </row>
    <row r="94" spans="1:11" ht="18.899999999999999" customHeight="1">
      <c r="A94" s="89"/>
      <c r="B94" s="89"/>
      <c r="C94" s="89"/>
      <c r="D94" s="89"/>
      <c r="E94" s="90"/>
      <c r="F94" s="89"/>
      <c r="G94" s="98"/>
      <c r="H94" s="89"/>
      <c r="I94" s="98"/>
      <c r="J94" s="89"/>
      <c r="K94" s="98"/>
    </row>
    <row r="95" spans="1:11" ht="12" customHeight="1">
      <c r="A95" s="89"/>
      <c r="B95" s="89"/>
      <c r="C95" s="89"/>
      <c r="D95" s="89"/>
      <c r="E95" s="89"/>
      <c r="F95" s="89"/>
      <c r="G95" s="110"/>
      <c r="H95" s="89"/>
      <c r="I95" s="89"/>
      <c r="J95" s="89"/>
      <c r="K95" s="110"/>
    </row>
    <row r="96" spans="1:11" ht="21.9" customHeight="1">
      <c r="A96" s="122" t="str">
        <f>+A48</f>
        <v>หมายเหตุประกอบงบการเงินเป็นส่วนหนึ่งของงบการเงินนี้</v>
      </c>
      <c r="B96" s="122"/>
      <c r="C96" s="122"/>
      <c r="D96" s="122"/>
      <c r="E96" s="122"/>
      <c r="F96" s="122"/>
      <c r="G96" s="105"/>
      <c r="H96" s="122"/>
      <c r="I96" s="122"/>
      <c r="J96" s="122"/>
      <c r="K96" s="105"/>
    </row>
  </sheetData>
  <mergeCells count="2">
    <mergeCell ref="I5:K5"/>
    <mergeCell ref="I53:K53"/>
  </mergeCells>
  <pageMargins left="0.8" right="0.5" top="0.5" bottom="0.6" header="0.49" footer="0.4"/>
  <pageSetup paperSize="9" scale="95" firstPageNumber="12" orientation="portrait" useFirstPageNumber="1" horizontalDpi="1200" verticalDpi="1200" r:id="rId1"/>
  <headerFooter>
    <oddFooter>&amp;R&amp;"Browallia New,Regular"&amp;13&amp;P</oddFoot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Thai 6-8</vt:lpstr>
      <vt:lpstr>Thai9</vt:lpstr>
      <vt:lpstr>Thai10</vt:lpstr>
      <vt:lpstr>Thai11</vt:lpstr>
      <vt:lpstr>Thai12-13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Kodchawan Srikaewpraphan (TH)</dc:creator>
  <cp:lastModifiedBy>Baralee Kaewkomut (TH)</cp:lastModifiedBy>
  <cp:lastPrinted>2024-02-21T09:31:46Z</cp:lastPrinted>
  <dcterms:created xsi:type="dcterms:W3CDTF">2024-02-21T09:31:31Z</dcterms:created>
  <dcterms:modified xsi:type="dcterms:W3CDTF">2024-02-26T14:52:44Z</dcterms:modified>
</cp:coreProperties>
</file>