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Mar23 Q1\"/>
    </mc:Choice>
  </mc:AlternateContent>
  <xr:revisionPtr revIDLastSave="0" documentId="13_ncr:1_{75A26DF0-9B70-43BB-A28E-0715ED42097D}" xr6:coauthVersionLast="47" xr6:coauthVersionMax="47" xr10:uidLastSave="{00000000-0000-0000-0000-000000000000}"/>
  <bookViews>
    <workbookView xWindow="-120" yWindow="-120" windowWidth="21840" windowHeight="13140" tabRatio="623" xr2:uid="{00000000-000D-0000-FFFF-FFFF00000000}"/>
  </bookViews>
  <sheets>
    <sheet name="Thai 2-4" sheetId="1" r:id="rId1"/>
    <sheet name="Thai5" sheetId="2" r:id="rId2"/>
    <sheet name="Thai6" sheetId="3" r:id="rId3"/>
    <sheet name="Thai7-8" sheetId="4" r:id="rId4"/>
  </sheets>
  <definedNames>
    <definedName name="_xlnm.Print_Area" localSheetId="1">Thai5!$A$1:$H$45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4" l="1"/>
  <c r="I56" i="4"/>
  <c r="G56" i="4"/>
  <c r="O20" i="3" l="1"/>
  <c r="G24" i="3"/>
  <c r="G104" i="1" s="1"/>
  <c r="G18" i="3"/>
  <c r="I110" i="1"/>
  <c r="I71" i="1"/>
  <c r="I62" i="1"/>
  <c r="I31" i="1"/>
  <c r="I20" i="1"/>
  <c r="I33" i="1" l="1"/>
  <c r="I73" i="1"/>
  <c r="I112" i="1" s="1"/>
  <c r="M24" i="3" l="1"/>
  <c r="G108" i="1" s="1"/>
  <c r="I24" i="3"/>
  <c r="G106" i="1" s="1"/>
  <c r="E24" i="3"/>
  <c r="G103" i="1" s="1"/>
  <c r="I69" i="4"/>
  <c r="I47" i="4"/>
  <c r="I16" i="4"/>
  <c r="H28" i="2"/>
  <c r="H17" i="2"/>
  <c r="H12" i="2"/>
  <c r="H19" i="2" s="1"/>
  <c r="H23" i="2" s="1"/>
  <c r="H31" i="2" s="1"/>
  <c r="H34" i="2" s="1"/>
  <c r="H37" i="2" s="1"/>
  <c r="I10" i="4" l="1"/>
  <c r="I20" i="4" s="1"/>
  <c r="I34" i="4" s="1"/>
  <c r="I38" i="4" s="1"/>
  <c r="I71" i="4" s="1"/>
  <c r="I74" i="4" s="1"/>
  <c r="O15" i="3" l="1"/>
  <c r="O14" i="3"/>
  <c r="O13" i="3"/>
  <c r="I18" i="3"/>
  <c r="G71" i="1" l="1"/>
  <c r="G62" i="1"/>
  <c r="G31" i="1"/>
  <c r="G20" i="1"/>
  <c r="G73" i="1" l="1"/>
  <c r="G33" i="1"/>
  <c r="M18" i="3" l="1"/>
  <c r="E18" i="3"/>
  <c r="O11" i="3"/>
  <c r="G69" i="4"/>
  <c r="F28" i="2" l="1"/>
  <c r="A3" i="3" l="1"/>
  <c r="A3" i="4" s="1"/>
  <c r="A85" i="1" l="1"/>
  <c r="A44" i="1"/>
  <c r="A44" i="4" l="1"/>
  <c r="A82" i="4" l="1"/>
  <c r="F12" i="2" l="1"/>
  <c r="F17" i="2" l="1"/>
  <c r="F19" i="2" s="1"/>
  <c r="F23" i="2" s="1"/>
  <c r="F31" i="2" s="1"/>
  <c r="F34" i="2" l="1"/>
  <c r="G10" i="4" s="1"/>
  <c r="F37" i="2" l="1"/>
  <c r="K22" i="3" s="1"/>
  <c r="K24" i="3" l="1"/>
  <c r="O22" i="3"/>
  <c r="O16" i="3"/>
  <c r="G20" i="4"/>
  <c r="G34" i="4" s="1"/>
  <c r="G38" i="4" s="1"/>
  <c r="G71" i="4" s="1"/>
  <c r="G74" i="4" s="1"/>
  <c r="A28" i="3"/>
  <c r="A45" i="2"/>
  <c r="A124" i="1"/>
  <c r="G107" i="1" l="1"/>
  <c r="O24" i="3"/>
  <c r="K18" i="3"/>
  <c r="O18" i="3" l="1"/>
  <c r="G110" i="1"/>
  <c r="G112" i="1" s="1"/>
</calcChain>
</file>

<file path=xl/sharedStrings.xml><?xml version="1.0" encoding="utf-8"?>
<sst xmlns="http://schemas.openxmlformats.org/spreadsheetml/2006/main" count="213" uniqueCount="146">
  <si>
    <t>งบแสดงฐานะทางการเงิน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</si>
  <si>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</si>
  <si>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</si>
  <si>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</si>
  <si>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</si>
  <si>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</si>
  <si>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</si>
  <si>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</si>
  <si>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</si>
  <si>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</si>
  <si>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</si>
  <si>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</si>
  <si>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</si>
  <si>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</si>
  <si>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</si>
  <si>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</si>
  <si>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</si>
  <si>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>ยังไม่ได้จัดสรร</t>
  </si>
  <si>
    <t>รายได้อื่น</t>
  </si>
  <si>
    <t>ค่าใช้จ่ายในการขาย</t>
  </si>
  <si>
    <t>ค่าใช้จ่ายในการบริหาร</t>
  </si>
  <si>
    <t>รวมค่าใช้จ่าย</t>
  </si>
  <si>
    <t>ต้นทุนทางการเงิน</t>
  </si>
  <si>
    <t>รวม</t>
  </si>
  <si>
    <t>ภาระผูกพันผลประโยชน์พนักงาน</t>
  </si>
  <si>
    <t>ทุนที่ออกและชำระแล้ว</t>
  </si>
  <si>
    <t>ค่าใช้จ่ายภาษีเงินได้</t>
  </si>
  <si>
    <t>ทุนที่ออก</t>
  </si>
  <si>
    <t>และชำระแล้ว</t>
  </si>
  <si>
    <t>รวมรายได้</t>
  </si>
  <si>
    <t>รายได้จากการขายสินค้า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</si>
  <si>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</si>
  <si>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</si>
  <si>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</si>
  <si>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</si>
  <si>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</si>
  <si>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สินทรัพย์ไม่หมุนเวียน</t>
  </si>
  <si>
    <t>รวมสินทรัพย์ไม่หมุนเวียน</t>
  </si>
  <si>
    <t>ต้นทุนการขายสินค้า</t>
  </si>
  <si>
    <t>สินทรัพย์ไม่หมุนเวียนอื่น</t>
  </si>
  <si>
    <t>รวมต้นทุน</t>
  </si>
  <si>
    <t>รายได้จากการก่อสร้าง</t>
  </si>
  <si>
    <t>ต้นทุนการก่อสร้าง</t>
  </si>
  <si>
    <t>สินทรัพย์หมุนเวียนอื่น</t>
  </si>
  <si>
    <t>หนี้สินไม่หมุนเวียนอื่น</t>
  </si>
  <si>
    <t xml:space="preserve">สินค้าคงเหลือ </t>
  </si>
  <si>
    <t>ลูกหนี้การค้าและลูกหนี้อื่น - สุทธิ</t>
  </si>
  <si>
    <t>เงินฝากสถาบันการเงินที่มีภาระค้ำประกัน</t>
  </si>
  <si>
    <t>ส่วนปรับปรุงอาคารเช่าและอุปกรณ์ - สุทธิ</t>
  </si>
  <si>
    <t>เงินกู้ยืมระยะยาวจากสถาบันการเงิน</t>
  </si>
  <si>
    <t>และค่าใช้จ่ายภาษีเงินได้</t>
  </si>
  <si>
    <t>หนี้สินตามสัญญาเช่า</t>
  </si>
  <si>
    <t>กำไรสะสม</t>
  </si>
  <si>
    <t>กำไรขั้นต้น</t>
  </si>
  <si>
    <t>กำไรก่อนค่าใช้จ่าย</t>
  </si>
  <si>
    <t>กำไรก่อนต้นทุนทางการเงิน</t>
  </si>
  <si>
    <t>กำไรก่อนค่าใช้จ่ายภาษีเงินได้</t>
  </si>
  <si>
    <t>กำไรต่อหุ้น</t>
  </si>
  <si>
    <t>กำไรต่อหุ้นขั้นพื้นฐาน (บาท)</t>
  </si>
  <si>
    <t xml:space="preserve">งบกระแสเงินสด 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</si>
  <si>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</si>
  <si>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</si>
  <si>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</si>
  <si>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ค่าใช้จ่ายผลประโยชน์พนักงาน</t>
  </si>
  <si>
    <t>ดอกเบี้ยจ่าย</t>
  </si>
  <si>
    <t>การเปลี่ยนแปลงของสินทรัพย์และหนี้สินดำเนินงาน</t>
  </si>
  <si>
    <t>ลูกหนี้การค้าและลูกหนี้อื่น</t>
  </si>
  <si>
    <t>สินค้าคงเหลือ</t>
  </si>
  <si>
    <t>การจ่ายดอกเบี้ย</t>
  </si>
  <si>
    <t>การจ่ายภาษีเงินได้</t>
  </si>
  <si>
    <t>กระแสเงินสดจากกิจกรรมลงทุน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</si>
  <si>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</si>
  <si>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</si>
  <si>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31 ธันวาคม</t>
  </si>
  <si>
    <t>ที่ถึงกำหนดชำระภายในหนึ่งปี</t>
  </si>
  <si>
    <t>กระแสเงินสดก่อนการเปลี่ยนแปลงในสินทรัพย์</t>
  </si>
  <si>
    <t>และหนี้สินดำเนินงาน</t>
  </si>
  <si>
    <t>รายได้ดอกเบี้ย</t>
  </si>
  <si>
    <t>เงินสดจ่ายเพื่อซื้ออุปกรณ์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</si>
  <si>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</si>
  <si>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</t>
  </si>
  <si>
    <t>สินทรัพย์ที่เกิดจากสัญญา</t>
  </si>
  <si>
    <t>หนี้สินที่เกิดจากสัญญา</t>
  </si>
  <si>
    <t>สินทรัพย์สิทธิการใช้ - สุทธิ</t>
  </si>
  <si>
    <t>งบกำไรขาดทุนเบ็ดเสร็จ</t>
  </si>
  <si>
    <t>หนี้สินตามสัญญาเช่าที่ถึงกำหนดชำระภายในหนึ่งปี</t>
  </si>
  <si>
    <r>
      <t>งบแสดงฐานะทางการเงิน</t>
    </r>
    <r>
      <rPr>
        <sz val="13"/>
        <rFont val="Browallia New"/>
        <family val="2"/>
      </rPr>
      <t xml:space="preserve"> </t>
    </r>
  </si>
  <si>
    <t>เงินสดจ่ายคืนเงินต้นตามสัญญาเช่า</t>
  </si>
  <si>
    <t>การได้มาซึ่งสินทรัพย์ภายใต้สัญญาเช่า</t>
  </si>
  <si>
    <t>การจ่ายโดยใช้</t>
  </si>
  <si>
    <t>หุ้นเป็นเกณฑ์</t>
  </si>
  <si>
    <t>การจ่ายโดยใช้หุ้นเป็นเกณฑ์</t>
  </si>
  <si>
    <t>31 มีนาคม</t>
  </si>
  <si>
    <t>การเปลี่ยนแปลงในส่วนของเจ้าของสำหรับงวด</t>
  </si>
  <si>
    <t>ยังไม่ได้ตรวจสอบ</t>
  </si>
  <si>
    <t>ตรวจสอบแล้ว</t>
  </si>
  <si>
    <t>รายการที่ไม่ใช่เงินสดที่มีสาระสำคัญ มีดังนี้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</si>
  <si>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</si>
  <si>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กำไรเบ็ดเสร็จรวมสำหรับงวด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</si>
  <si>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</si>
  <si>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</si>
  <si>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</si>
  <si>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</si>
  <si>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พ.ศ. 2565</t>
  </si>
  <si>
    <t>ยอดคงเหลือ ณ วันที่ 1 มกราคม พ.ศ. 2565</t>
  </si>
  <si>
    <t>ยอดคงเหลือ ณ วันที่ 31 มีนาคม พ.ศ. 2565 (ยังไม่ได้ตรวจสอบ)</t>
  </si>
  <si>
    <t>สินทรัพย์ไม่มีตัวตน - สุทธิ</t>
  </si>
  <si>
    <t>สินทรัพย์ภาษีเงินได้รอการตัดบัญชี</t>
  </si>
  <si>
    <t>จัดสรรแล้ว - ทุนสำรองตามกฎหมาย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</si>
  <si>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</si>
  <si>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การจ่ายเงินปันผล</t>
  </si>
  <si>
    <t>ทุนสำรองตามกฎหมาย</t>
  </si>
  <si>
    <t>การเรียกชำระหุ้นสามัญ</t>
  </si>
  <si>
    <t xml:space="preserve">จัดสรรแล้ว - </t>
  </si>
  <si>
    <t>ทุนสำรอง</t>
  </si>
  <si>
    <t>ตามกฏหมาย</t>
  </si>
  <si>
    <t>เงินสดรับจากเงินเบิกเกินบัญชี</t>
  </si>
  <si>
    <t>เงินสดจ่ายจากเงินเบิกเกินบัญชี</t>
  </si>
  <si>
    <t xml:space="preserve">   มูลค่าที่ตราไว้หุ้นละ 0.50 บาท</t>
  </si>
  <si>
    <t xml:space="preserve">   หุ้นสามัญ จำนวน 430,000,000 หุ้น</t>
  </si>
  <si>
    <t xml:space="preserve">   มูลค่าที่ได้ชำระแล้วหุ้นละ 0.50 บาท</t>
  </si>
  <si>
    <t>กำไรจากการตัดจำหน่ายสินทรัพย์สิทธิการใช้</t>
  </si>
  <si>
    <t>กำไรจากอัตราแลกเปลี่ยนที่ยังไม่เกิดขึ้นจริง</t>
  </si>
  <si>
    <t>เงินสดรับจากเงินกู้ยืมระยะยาวจากสถาบันการเงิน</t>
  </si>
  <si>
    <t>เงินสดรับจากการออกหุ้น</t>
  </si>
  <si>
    <t>เงินสดจ่ายเงินปันผล</t>
  </si>
  <si>
    <t>เงินสดรับจากการตัดจำหน่ายสินทรัพย์สิทธิการใช้</t>
  </si>
  <si>
    <t>ก่อนดอกเบี้ยจ่ายและภาษีเงินได้</t>
  </si>
  <si>
    <t xml:space="preserve">กรรมการ ___________________________________  </t>
  </si>
  <si>
    <t xml:space="preserve">                                                                            (                                                       )</t>
  </si>
  <si>
    <t>ค่าเสื่อมราคาและค่าตัดจำหน่าย</t>
  </si>
  <si>
    <t xml:space="preserve">บริษัท ทเวนตี้ โฟร์ คอน แอนด์ ซัพพลาย จำกัด (มหาชน) </t>
  </si>
  <si>
    <t>พ.ศ. 2566</t>
  </si>
  <si>
    <t>ณ วันที่ 31 มีนาคม พ.ศ. 2566</t>
  </si>
  <si>
    <t>สำหรับงวดสามเดือนสิ้นสุดวันที่ 31 มีนาคม พ.ศ. 2566</t>
  </si>
  <si>
    <t>ยอดคงเหลือ ณ วันที่ 1 มกราคม พ.ศ. 2566</t>
  </si>
  <si>
    <t>ยอดคงเหลือ ณ วันที่ 31 มีนาคม พ.ศ. 2566 (ยังไม่ได้ตรวจสอบ)</t>
  </si>
  <si>
    <t>ส่วนเกินมูลค่าหุ้นสามัญ</t>
  </si>
  <si>
    <t>ส่วนเกิน</t>
  </si>
  <si>
    <t>มูลค่าหุ้นสามัญ</t>
  </si>
  <si>
    <t>เงินสดสุทธิใช้ไปในกิจกรรมดำเนินงาน</t>
  </si>
  <si>
    <t>เงินสดจ่ายเพื่อซื้อสินทรัพย์ไม่มีตัวตน</t>
  </si>
  <si>
    <t>เงินฝากสถาบันการเงินที่มีข้อจำกัดในการเบิกใช้ลดลง</t>
  </si>
  <si>
    <t>เงินสดรับจากรายได้ดอกเบี้ย</t>
  </si>
  <si>
    <t>เงินสดสุทธิ(ใช้ไปใน)ได้มาจากกิจกรรมลงทุน</t>
  </si>
  <si>
    <t>กระแสเงินสดใช้ไปในการดำเนินงาน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</si>
</sst>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;@"/>
    <numFmt numFmtId="167" formatCode="#,##0.00\ &quot;F&quot;;\-#,##0.00\ &quot;F&quot;"/>
    <numFmt numFmtId="168" formatCode="dd\-mmm\-yy_)"/>
    <numFmt numFmtId="169" formatCode="0.0%"/>
    <numFmt numFmtId="170" formatCode="0.00_)"/>
    <numFmt numFmtId="171" formatCode="_-* #,##0_฿_-;\-* #,##0_฿_-;_-* &quot;-&quot;_฿_-;_-@_-"/>
    <numFmt numFmtId="172" formatCode="_-* #,##0.00_฿_-;\-* #,##0.00_฿_-;_-* &quot;-&quot;??_฿_-;_-@_-"/>
    <numFmt numFmtId="173" formatCode="_-* #,##0&quot;฿&quot;_-;\-* #,##0&quot;฿&quot;_-;_-* &quot;-&quot;&quot;฿&quot;_-;_-@_-"/>
    <numFmt numFmtId="174" formatCode="_-* #,##0.00&quot;฿&quot;_-;\-* #,##0.00&quot;฿&quot;_-;_-* &quot;-&quot;??&quot;฿&quot;_-;_-@_-"/>
    <numFmt numFmtId="175" formatCode="_-* #,##0.00\ _€_-;\-* #,##0.00\ _€_-;_-* &quot;-&quot;??\ _€_-;_-@_-"/>
    <numFmt numFmtId="176" formatCode="_-* #,##0.00\ &quot;€&quot;_-;\-* #,##0.00\ &quot;€&quot;_-;_-* &quot;-&quot;??\ &quot;€&quot;_-;_-@_-"/>
    <numFmt numFmtId="177" formatCode="_-* #,##0_-;\-* #,##0_-;_-* &quot;-&quot;??_-;_-@_-"/>
    <numFmt numFmtId="178" formatCode="0.000"/>
    <numFmt numFmtId="179" formatCode="_(* #,##0.000_);_(* \(#,##0.000\);_(* &quot;-&quot;??_);_(@_)"/>
    <numFmt numFmtId="180" formatCode="\t&quot;฿&quot;#,##0.00_);[Red]\(\t&quot;฿&quot;#,##0.00\)"/>
    <numFmt numFmtId="181" formatCode="#,##0.000"/>
    <numFmt numFmtId="182" formatCode="B1mmm\-yy"/>
    <numFmt numFmtId="183" formatCode="0.000%"/>
    <numFmt numFmtId="184" formatCode="#,##0.00;\(#,##0.00\);&quot;-&quot;;@"/>
  </numFmts>
  <fonts count="40"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Angsana New"/>
      <family val="1"/>
    </font>
    <font>
      <sz val="10"/>
      <name val="ApFont"/>
      <charset val="222"/>
    </font>
    <font>
      <sz val="10"/>
      <name val="ApFont"/>
    </font>
    <font>
      <b/>
      <sz val="11"/>
      <name val="Times New Roman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0"/>
      <name val="Arial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sz val="11"/>
      <color indexed="8"/>
      <name val="Arial"/>
      <family val="2"/>
    </font>
    <font>
      <b/>
      <sz val="13"/>
      <color rgb="FFFF0000"/>
      <name val="Browallia New"/>
      <family val="2"/>
    </font>
    <font>
      <sz val="13"/>
      <color rgb="FFFF0000"/>
      <name val="Browallia New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AFA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6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164" fontId="6" fillId="0" borderId="0" applyFont="0" applyFill="0" applyBorder="0" applyAlignment="0" applyProtection="0"/>
    <xf numFmtId="167" fontId="7" fillId="0" borderId="0"/>
    <xf numFmtId="168" fontId="7" fillId="0" borderId="0"/>
    <xf numFmtId="169" fontId="7" fillId="0" borderId="0"/>
    <xf numFmtId="38" fontId="8" fillId="2" borderId="0" applyNumberFormat="0" applyBorder="0" applyAlignment="0" applyProtection="0"/>
    <xf numFmtId="10" fontId="8" fillId="3" borderId="3" applyNumberFormat="0" applyBorder="0" applyAlignment="0" applyProtection="0"/>
    <xf numFmtId="37" fontId="9" fillId="0" borderId="0"/>
    <xf numFmtId="170" fontId="10" fillId="0" borderId="0"/>
    <xf numFmtId="0" fontId="3" fillId="0" borderId="0"/>
    <xf numFmtId="0" fontId="3" fillId="0" borderId="0"/>
    <xf numFmtId="10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" fontId="6" fillId="0" borderId="4" applyNumberFormat="0" applyFill="0" applyAlignment="0" applyProtection="0">
      <alignment horizontal="center" vertical="center"/>
    </xf>
    <xf numFmtId="40" fontId="5" fillId="0" borderId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  <xf numFmtId="0" fontId="15" fillId="0" borderId="0"/>
    <xf numFmtId="0" fontId="6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17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  <xf numFmtId="0" fontId="11" fillId="0" borderId="0"/>
    <xf numFmtId="43" fontId="11" fillId="0" borderId="0" applyFont="0" applyFill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3" fillId="9" borderId="11" applyNumberFormat="0" applyAlignment="0" applyProtection="0"/>
    <xf numFmtId="0" fontId="23" fillId="9" borderId="11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26" fillId="7" borderId="8" applyNumberFormat="0" applyAlignment="0" applyProtection="0"/>
    <xf numFmtId="0" fontId="26" fillId="7" borderId="8" applyNumberFormat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8" borderId="9" applyNumberFormat="0" applyAlignment="0" applyProtection="0"/>
    <xf numFmtId="0" fontId="29" fillId="8" borderId="9" applyNumberFormat="0" applyAlignment="0" applyProtection="0"/>
    <xf numFmtId="9" fontId="18" fillId="0" borderId="0" applyFont="0" applyFill="0" applyBorder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6" fillId="0" borderId="0"/>
    <xf numFmtId="0" fontId="15" fillId="0" borderId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6" fillId="0" borderId="0"/>
    <xf numFmtId="17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1" fillId="0" borderId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1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1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9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6" fillId="0" borderId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33" fillId="0" borderId="0" applyNumberFormat="0" applyFill="0" applyBorder="0" applyAlignment="0" applyProtection="0"/>
    <xf numFmtId="0" fontId="6" fillId="0" borderId="0"/>
    <xf numFmtId="164" fontId="1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1">
    <xf numFmtId="0" fontId="0" fillId="0" borderId="0" xfId="0"/>
    <xf numFmtId="0" fontId="34" fillId="0" borderId="0" xfId="1" applyFont="1" applyFill="1" applyAlignment="1">
      <alignment vertical="center"/>
    </xf>
    <xf numFmtId="37" fontId="34" fillId="0" borderId="0" xfId="1" applyNumberFormat="1" applyFont="1" applyFill="1" applyAlignment="1">
      <alignment vertical="center"/>
    </xf>
    <xf numFmtId="0" fontId="34" fillId="0" borderId="0" xfId="1" applyFont="1" applyFill="1" applyAlignment="1">
      <alignment horizontal="center" vertical="center"/>
    </xf>
    <xf numFmtId="166" fontId="34" fillId="0" borderId="0" xfId="2" applyNumberFormat="1" applyFont="1" applyFill="1" applyAlignment="1">
      <alignment horizontal="right" vertical="center"/>
    </xf>
    <xf numFmtId="0" fontId="34" fillId="0" borderId="1" xfId="1" applyFont="1" applyFill="1" applyBorder="1" applyAlignment="1">
      <alignment vertical="center"/>
    </xf>
    <xf numFmtId="37" fontId="34" fillId="0" borderId="1" xfId="1" applyNumberFormat="1" applyFont="1" applyFill="1" applyBorder="1" applyAlignment="1">
      <alignment vertical="center"/>
    </xf>
    <xf numFmtId="0" fontId="34" fillId="0" borderId="1" xfId="1" applyFont="1" applyFill="1" applyBorder="1" applyAlignment="1">
      <alignment horizontal="center" vertical="center"/>
    </xf>
    <xf numFmtId="0" fontId="35" fillId="0" borderId="0" xfId="1" quotePrefix="1" applyFont="1" applyFill="1" applyAlignment="1">
      <alignment vertical="center"/>
    </xf>
    <xf numFmtId="0" fontId="35" fillId="0" borderId="0" xfId="1" applyFont="1" applyFill="1" applyAlignment="1">
      <alignment vertical="center"/>
    </xf>
    <xf numFmtId="37" fontId="35" fillId="0" borderId="0" xfId="1" applyNumberFormat="1" applyFont="1" applyFill="1" applyAlignment="1">
      <alignment vertical="center"/>
    </xf>
    <xf numFmtId="166" fontId="35" fillId="0" borderId="0" xfId="2" applyNumberFormat="1" applyFont="1" applyFill="1" applyAlignment="1">
      <alignment horizontal="right" vertical="center"/>
    </xf>
    <xf numFmtId="0" fontId="34" fillId="0" borderId="0" xfId="1" quotePrefix="1" applyFont="1" applyFill="1" applyAlignment="1">
      <alignment vertical="center"/>
    </xf>
    <xf numFmtId="0" fontId="34" fillId="0" borderId="0" xfId="1" applyFont="1" applyFill="1" applyBorder="1" applyAlignment="1">
      <alignment horizontal="center" vertical="center"/>
    </xf>
    <xf numFmtId="0" fontId="35" fillId="0" borderId="0" xfId="1" applyFont="1" applyFill="1" applyBorder="1" applyAlignment="1">
      <alignment horizontal="center" vertical="center"/>
    </xf>
    <xf numFmtId="0" fontId="35" fillId="0" borderId="0" xfId="1" applyFont="1" applyFill="1" applyBorder="1" applyAlignment="1">
      <alignment vertical="center"/>
    </xf>
    <xf numFmtId="166" fontId="35" fillId="0" borderId="0" xfId="2" applyNumberFormat="1" applyFont="1" applyFill="1" applyBorder="1" applyAlignment="1">
      <alignment horizontal="right" vertical="center"/>
    </xf>
    <xf numFmtId="166" fontId="35" fillId="0" borderId="1" xfId="2" applyNumberFormat="1" applyFont="1" applyFill="1" applyBorder="1" applyAlignment="1">
      <alignment horizontal="right" vertical="center"/>
    </xf>
    <xf numFmtId="166" fontId="35" fillId="0" borderId="2" xfId="2" applyNumberFormat="1" applyFont="1" applyFill="1" applyBorder="1" applyAlignment="1">
      <alignment horizontal="right" vertical="center"/>
    </xf>
    <xf numFmtId="0" fontId="35" fillId="0" borderId="0" xfId="0" applyFont="1" applyFill="1" applyAlignment="1">
      <alignment vertical="center"/>
    </xf>
    <xf numFmtId="166" fontId="35" fillId="0" borderId="1" xfId="2" quotePrefix="1" applyNumberFormat="1" applyFont="1" applyFill="1" applyBorder="1" applyAlignment="1">
      <alignment horizontal="right" vertical="center"/>
    </xf>
    <xf numFmtId="165" fontId="35" fillId="0" borderId="0" xfId="1" applyNumberFormat="1" applyFont="1" applyFill="1" applyAlignment="1">
      <alignment vertical="center"/>
    </xf>
    <xf numFmtId="165" fontId="34" fillId="0" borderId="0" xfId="1" applyNumberFormat="1" applyFont="1" applyFill="1" applyAlignment="1">
      <alignment vertical="center"/>
    </xf>
    <xf numFmtId="166" fontId="35" fillId="0" borderId="0" xfId="1" applyNumberFormat="1" applyFont="1" applyFill="1" applyAlignment="1">
      <alignment horizontal="center" vertical="center"/>
    </xf>
    <xf numFmtId="166" fontId="34" fillId="0" borderId="0" xfId="1" quotePrefix="1" applyNumberFormat="1" applyFont="1" applyFill="1" applyAlignment="1">
      <alignment vertical="center"/>
    </xf>
    <xf numFmtId="166" fontId="35" fillId="0" borderId="0" xfId="2" quotePrefix="1" applyNumberFormat="1" applyFont="1" applyFill="1" applyBorder="1" applyAlignment="1">
      <alignment horizontal="right" vertical="center"/>
    </xf>
    <xf numFmtId="166" fontId="34" fillId="0" borderId="0" xfId="1" applyNumberFormat="1" applyFont="1" applyFill="1" applyAlignment="1">
      <alignment horizontal="center" vertical="center"/>
    </xf>
    <xf numFmtId="166" fontId="35" fillId="0" borderId="0" xfId="1" applyNumberFormat="1" applyFont="1" applyFill="1" applyAlignment="1">
      <alignment vertical="center"/>
    </xf>
    <xf numFmtId="166" fontId="35" fillId="0" borderId="0" xfId="4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centerContinuous" vertical="center"/>
    </xf>
    <xf numFmtId="37" fontId="35" fillId="0" borderId="0" xfId="5" applyNumberFormat="1" applyFont="1" applyFill="1" applyBorder="1" applyAlignment="1">
      <alignment vertical="center"/>
    </xf>
    <xf numFmtId="166" fontId="35" fillId="0" borderId="0" xfId="5" applyNumberFormat="1" applyFont="1" applyFill="1" applyBorder="1" applyAlignment="1">
      <alignment horizontal="left" vertical="center"/>
    </xf>
    <xf numFmtId="166" fontId="35" fillId="0" borderId="0" xfId="5" applyNumberFormat="1" applyFont="1" applyFill="1" applyBorder="1" applyAlignment="1">
      <alignment vertical="center"/>
    </xf>
    <xf numFmtId="37" fontId="35" fillId="0" borderId="0" xfId="5" applyNumberFormat="1" applyFont="1" applyFill="1" applyBorder="1" applyAlignment="1">
      <alignment horizontal="left" vertical="center"/>
    </xf>
    <xf numFmtId="37" fontId="35" fillId="0" borderId="0" xfId="5" applyNumberFormat="1" applyFont="1" applyFill="1" applyBorder="1" applyAlignment="1">
      <alignment horizontal="center" vertical="center"/>
    </xf>
    <xf numFmtId="37" fontId="34" fillId="0" borderId="0" xfId="5" applyNumberFormat="1" applyFont="1" applyFill="1" applyBorder="1" applyAlignment="1">
      <alignment vertical="center"/>
    </xf>
    <xf numFmtId="37" fontId="34" fillId="0" borderId="0" xfId="5" quotePrefix="1" applyNumberFormat="1" applyFont="1" applyFill="1" applyBorder="1" applyAlignment="1">
      <alignment vertical="center"/>
    </xf>
    <xf numFmtId="166" fontId="34" fillId="0" borderId="0" xfId="5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center" vertical="center"/>
    </xf>
    <xf numFmtId="166" fontId="35" fillId="0" borderId="1" xfId="5" applyNumberFormat="1" applyFont="1" applyFill="1" applyBorder="1" applyAlignment="1">
      <alignment horizontal="right" vertical="center"/>
    </xf>
    <xf numFmtId="0" fontId="35" fillId="0" borderId="0" xfId="262" applyFont="1" applyFill="1" applyAlignment="1">
      <alignment vertical="center"/>
    </xf>
    <xf numFmtId="0" fontId="35" fillId="0" borderId="0" xfId="262" applyFont="1" applyFill="1" applyAlignment="1">
      <alignment horizontal="left" vertical="center"/>
    </xf>
    <xf numFmtId="0" fontId="35" fillId="0" borderId="0" xfId="262" applyFont="1" applyFill="1" applyAlignment="1">
      <alignment horizontal="center" vertical="center"/>
    </xf>
    <xf numFmtId="0" fontId="34" fillId="0" borderId="0" xfId="262" applyFont="1" applyFill="1" applyAlignment="1">
      <alignment vertical="center"/>
    </xf>
    <xf numFmtId="0" fontId="34" fillId="0" borderId="1" xfId="262" applyFont="1" applyFill="1" applyBorder="1" applyAlignment="1">
      <alignment horizontal="center" vertical="center"/>
    </xf>
    <xf numFmtId="0" fontId="34" fillId="0" borderId="0" xfId="262" applyFont="1" applyFill="1" applyAlignment="1">
      <alignment horizontal="center" vertical="center"/>
    </xf>
    <xf numFmtId="0" fontId="35" fillId="0" borderId="0" xfId="262" quotePrefix="1" applyFont="1" applyFill="1" applyAlignment="1">
      <alignment vertical="center"/>
    </xf>
    <xf numFmtId="0" fontId="35" fillId="0" borderId="1" xfId="262" applyFont="1" applyFill="1" applyBorder="1" applyAlignment="1">
      <alignment vertical="center"/>
    </xf>
    <xf numFmtId="0" fontId="35" fillId="0" borderId="1" xfId="262" applyFont="1" applyFill="1" applyBorder="1" applyAlignment="1">
      <alignment horizontal="center" vertical="center"/>
    </xf>
    <xf numFmtId="0" fontId="34" fillId="0" borderId="0" xfId="262" applyFont="1" applyFill="1" applyAlignment="1">
      <alignment horizontal="left" vertical="center"/>
    </xf>
    <xf numFmtId="166" fontId="34" fillId="0" borderId="0" xfId="3" applyNumberFormat="1" applyFont="1" applyFill="1" applyBorder="1" applyAlignment="1">
      <alignment horizontal="right" vertical="center"/>
    </xf>
    <xf numFmtId="166" fontId="34" fillId="0" borderId="1" xfId="3" applyNumberFormat="1" applyFont="1" applyFill="1" applyBorder="1" applyAlignment="1">
      <alignment horizontal="right" vertical="center"/>
    </xf>
    <xf numFmtId="166" fontId="35" fillId="0" borderId="0" xfId="2" quotePrefix="1" applyNumberFormat="1" applyFont="1" applyFill="1" applyBorder="1" applyAlignment="1">
      <alignment horizontal="center" vertical="center"/>
    </xf>
    <xf numFmtId="37" fontId="35" fillId="0" borderId="0" xfId="1" applyNumberFormat="1" applyFont="1" applyFill="1" applyAlignment="1">
      <alignment horizontal="center" vertical="center"/>
    </xf>
    <xf numFmtId="166" fontId="34" fillId="0" borderId="1" xfId="2" applyNumberFormat="1" applyFont="1" applyFill="1" applyBorder="1" applyAlignment="1">
      <alignment horizontal="right" vertical="center"/>
    </xf>
    <xf numFmtId="166" fontId="34" fillId="0" borderId="0" xfId="2" applyNumberFormat="1" applyFont="1" applyFill="1" applyBorder="1" applyAlignment="1">
      <alignment horizontal="right" vertical="center"/>
    </xf>
    <xf numFmtId="166" fontId="34" fillId="34" borderId="0" xfId="2" applyNumberFormat="1" applyFont="1" applyFill="1" applyBorder="1" applyAlignment="1">
      <alignment horizontal="right" vertical="center"/>
    </xf>
    <xf numFmtId="166" fontId="35" fillId="34" borderId="0" xfId="2" applyNumberFormat="1" applyFont="1" applyFill="1" applyAlignment="1">
      <alignment horizontal="right" vertical="center"/>
    </xf>
    <xf numFmtId="166" fontId="35" fillId="34" borderId="0" xfId="2" applyNumberFormat="1" applyFont="1" applyFill="1" applyBorder="1" applyAlignment="1">
      <alignment horizontal="right" vertical="center"/>
    </xf>
    <xf numFmtId="166" fontId="35" fillId="34" borderId="1" xfId="2" applyNumberFormat="1" applyFont="1" applyFill="1" applyBorder="1" applyAlignment="1">
      <alignment horizontal="right" vertical="center"/>
    </xf>
    <xf numFmtId="166" fontId="35" fillId="34" borderId="2" xfId="2" applyNumberFormat="1" applyFont="1" applyFill="1" applyBorder="1" applyAlignment="1">
      <alignment horizontal="right" vertical="center"/>
    </xf>
    <xf numFmtId="166" fontId="35" fillId="34" borderId="1" xfId="2" quotePrefix="1" applyNumberFormat="1" applyFont="1" applyFill="1" applyBorder="1" applyAlignment="1">
      <alignment horizontal="right" vertical="center"/>
    </xf>
    <xf numFmtId="166" fontId="35" fillId="34" borderId="0" xfId="2" quotePrefix="1" applyNumberFormat="1" applyFont="1" applyFill="1" applyBorder="1" applyAlignment="1">
      <alignment horizontal="right" vertical="center"/>
    </xf>
    <xf numFmtId="37" fontId="35" fillId="0" borderId="0" xfId="4" applyNumberFormat="1" applyFont="1" applyFill="1" applyAlignment="1">
      <alignment vertical="center"/>
    </xf>
    <xf numFmtId="166" fontId="36" fillId="0" borderId="0" xfId="4" applyNumberFormat="1" applyFont="1" applyFill="1" applyAlignment="1">
      <alignment horizontal="center" vertical="center"/>
    </xf>
    <xf numFmtId="166" fontId="36" fillId="0" borderId="0" xfId="4" applyNumberFormat="1" applyFont="1" applyFill="1" applyBorder="1" applyAlignment="1">
      <alignment horizontal="center" vertical="center"/>
    </xf>
    <xf numFmtId="166" fontId="35" fillId="0" borderId="0" xfId="4" applyNumberFormat="1" applyFont="1" applyFill="1" applyAlignment="1">
      <alignment horizontal="center" vertical="center"/>
    </xf>
    <xf numFmtId="165" fontId="34" fillId="0" borderId="0" xfId="3" applyNumberFormat="1" applyFont="1" applyFill="1" applyAlignment="1">
      <alignment vertical="center"/>
    </xf>
    <xf numFmtId="165" fontId="34" fillId="0" borderId="0" xfId="3" applyNumberFormat="1" applyFont="1" applyFill="1" applyBorder="1" applyAlignment="1">
      <alignment vertical="center"/>
    </xf>
    <xf numFmtId="37" fontId="35" fillId="0" borderId="0" xfId="4" applyNumberFormat="1" applyFont="1" applyFill="1" applyBorder="1" applyAlignment="1">
      <alignment vertical="center"/>
    </xf>
    <xf numFmtId="166" fontId="35" fillId="0" borderId="0" xfId="4" applyNumberFormat="1" applyFont="1" applyFill="1" applyBorder="1" applyAlignment="1">
      <alignment horizontal="center" vertical="center"/>
    </xf>
    <xf numFmtId="166" fontId="34" fillId="0" borderId="0" xfId="3" applyNumberFormat="1" applyFont="1" applyFill="1" applyAlignment="1">
      <alignment horizontal="right" vertical="center"/>
    </xf>
    <xf numFmtId="166" fontId="35" fillId="0" borderId="0" xfId="3" applyNumberFormat="1" applyFont="1" applyFill="1" applyBorder="1" applyAlignment="1">
      <alignment horizontal="right" vertical="center"/>
    </xf>
    <xf numFmtId="165" fontId="35" fillId="0" borderId="0" xfId="3" applyNumberFormat="1" applyFont="1" applyFill="1" applyAlignment="1">
      <alignment vertical="center"/>
    </xf>
    <xf numFmtId="166" fontId="35" fillId="34" borderId="0" xfId="5" applyNumberFormat="1" applyFont="1" applyFill="1" applyBorder="1" applyAlignment="1">
      <alignment horizontal="right" vertical="center"/>
    </xf>
    <xf numFmtId="166" fontId="35" fillId="34" borderId="1" xfId="5" applyNumberFormat="1" applyFont="1" applyFill="1" applyBorder="1" applyAlignment="1">
      <alignment horizontal="right" vertical="center"/>
    </xf>
    <xf numFmtId="166" fontId="35" fillId="34" borderId="2" xfId="5" applyNumberFormat="1" applyFont="1" applyFill="1" applyBorder="1" applyAlignment="1">
      <alignment horizontal="right" vertical="center"/>
    </xf>
    <xf numFmtId="166" fontId="35" fillId="0" borderId="2" xfId="5" applyNumberFormat="1" applyFont="1" applyFill="1" applyBorder="1" applyAlignment="1">
      <alignment horizontal="right" vertical="center"/>
    </xf>
    <xf numFmtId="166" fontId="34" fillId="0" borderId="0" xfId="2" applyNumberFormat="1" applyFont="1" applyFill="1" applyBorder="1" applyAlignment="1">
      <alignment horizontal="center" vertical="center"/>
    </xf>
    <xf numFmtId="166" fontId="34" fillId="0" borderId="1" xfId="2" applyNumberFormat="1" applyFont="1" applyFill="1" applyBorder="1" applyAlignment="1">
      <alignment horizontal="center" vertical="center"/>
    </xf>
    <xf numFmtId="166" fontId="35" fillId="34" borderId="0" xfId="1" applyNumberFormat="1" applyFont="1" applyFill="1" applyAlignment="1">
      <alignment vertical="center"/>
    </xf>
    <xf numFmtId="3" fontId="35" fillId="0" borderId="0" xfId="1" applyNumberFormat="1" applyFont="1" applyFill="1" applyAlignment="1">
      <alignment vertical="center"/>
    </xf>
    <xf numFmtId="166" fontId="34" fillId="0" borderId="0" xfId="1" applyNumberFormat="1" applyFont="1" applyFill="1" applyAlignment="1">
      <alignment horizontal="right" vertical="center"/>
    </xf>
    <xf numFmtId="166" fontId="34" fillId="0" borderId="1" xfId="1" applyNumberFormat="1" applyFont="1" applyFill="1" applyBorder="1" applyAlignment="1">
      <alignment horizontal="right" vertical="center"/>
    </xf>
    <xf numFmtId="166" fontId="34" fillId="34" borderId="0" xfId="1" applyNumberFormat="1" applyFont="1" applyFill="1" applyAlignment="1">
      <alignment horizontal="right" vertical="center"/>
    </xf>
    <xf numFmtId="166" fontId="35" fillId="34" borderId="0" xfId="262" applyNumberFormat="1" applyFont="1" applyFill="1" applyAlignment="1">
      <alignment vertical="center"/>
    </xf>
    <xf numFmtId="166" fontId="35" fillId="0" borderId="0" xfId="262" applyNumberFormat="1" applyFont="1" applyFill="1" applyAlignment="1">
      <alignment vertical="center"/>
    </xf>
    <xf numFmtId="166" fontId="35" fillId="0" borderId="0" xfId="265" applyNumberFormat="1" applyFont="1" applyFill="1" applyAlignment="1">
      <alignment vertical="center"/>
    </xf>
    <xf numFmtId="166" fontId="35" fillId="34" borderId="0" xfId="265" applyNumberFormat="1" applyFont="1" applyFill="1" applyAlignment="1">
      <alignment vertical="center"/>
    </xf>
    <xf numFmtId="166" fontId="35" fillId="0" borderId="0" xfId="29" applyNumberFormat="1" applyFont="1" applyFill="1" applyAlignment="1">
      <alignment vertical="center"/>
    </xf>
    <xf numFmtId="166" fontId="35" fillId="0" borderId="0" xfId="1" applyNumberFormat="1" applyFont="1" applyFill="1" applyAlignment="1">
      <alignment horizontal="right" vertical="center"/>
    </xf>
    <xf numFmtId="166" fontId="35" fillId="34" borderId="0" xfId="29" applyNumberFormat="1" applyFont="1" applyFill="1" applyAlignment="1">
      <alignment vertical="center"/>
    </xf>
    <xf numFmtId="166" fontId="35" fillId="34" borderId="1" xfId="262" applyNumberFormat="1" applyFont="1" applyFill="1" applyBorder="1" applyAlignment="1">
      <alignment vertical="center"/>
    </xf>
    <xf numFmtId="166" fontId="35" fillId="34" borderId="0" xfId="29" applyNumberFormat="1" applyFont="1" applyFill="1" applyBorder="1" applyAlignment="1">
      <alignment vertical="center"/>
    </xf>
    <xf numFmtId="166" fontId="35" fillId="0" borderId="0" xfId="265" applyNumberFormat="1" applyFont="1" applyFill="1" applyBorder="1" applyAlignment="1">
      <alignment vertical="center"/>
    </xf>
    <xf numFmtId="166" fontId="35" fillId="34" borderId="0" xfId="265" applyNumberFormat="1" applyFont="1" applyFill="1" applyAlignment="1">
      <alignment horizontal="right" vertical="center"/>
    </xf>
    <xf numFmtId="166" fontId="35" fillId="0" borderId="0" xfId="265" applyNumberFormat="1" applyFont="1" applyFill="1" applyAlignment="1">
      <alignment horizontal="right" vertical="center"/>
    </xf>
    <xf numFmtId="166" fontId="35" fillId="34" borderId="0" xfId="265" applyNumberFormat="1" applyFont="1" applyFill="1" applyBorder="1" applyAlignment="1">
      <alignment vertical="center"/>
    </xf>
    <xf numFmtId="166" fontId="35" fillId="0" borderId="0" xfId="29" applyNumberFormat="1" applyFont="1" applyFill="1" applyBorder="1" applyAlignment="1">
      <alignment vertical="center"/>
    </xf>
    <xf numFmtId="166" fontId="35" fillId="34" borderId="1" xfId="29" applyNumberFormat="1" applyFont="1" applyFill="1" applyBorder="1" applyAlignment="1">
      <alignment vertical="center"/>
    </xf>
    <xf numFmtId="166" fontId="35" fillId="0" borderId="1" xfId="29" applyNumberFormat="1" applyFont="1" applyFill="1" applyBorder="1" applyAlignment="1">
      <alignment vertical="center"/>
    </xf>
    <xf numFmtId="166" fontId="35" fillId="0" borderId="0" xfId="263" applyNumberFormat="1" applyFont="1" applyFill="1" applyBorder="1" applyAlignment="1">
      <alignment vertical="center"/>
    </xf>
    <xf numFmtId="166" fontId="35" fillId="0" borderId="1" xfId="1" applyNumberFormat="1" applyFont="1" applyFill="1" applyBorder="1" applyAlignment="1">
      <alignment horizontal="right" vertical="center"/>
    </xf>
    <xf numFmtId="166" fontId="35" fillId="0" borderId="0" xfId="262" applyNumberFormat="1" applyFont="1" applyFill="1" applyAlignment="1">
      <alignment horizontal="right" vertical="center"/>
    </xf>
    <xf numFmtId="166" fontId="35" fillId="0" borderId="1" xfId="262" applyNumberFormat="1" applyFont="1" applyFill="1" applyBorder="1" applyAlignment="1">
      <alignment horizontal="right" vertical="center"/>
    </xf>
    <xf numFmtId="166" fontId="35" fillId="34" borderId="0" xfId="263" applyNumberFormat="1" applyFont="1" applyFill="1" applyBorder="1" applyAlignment="1">
      <alignment vertical="center"/>
    </xf>
    <xf numFmtId="166" fontId="35" fillId="34" borderId="2" xfId="1" applyNumberFormat="1" applyFont="1" applyFill="1" applyBorder="1" applyAlignment="1">
      <alignment horizontal="right" vertical="center"/>
    </xf>
    <xf numFmtId="166" fontId="35" fillId="34" borderId="0" xfId="1" applyNumberFormat="1" applyFont="1" applyFill="1" applyAlignment="1">
      <alignment horizontal="right" vertical="center"/>
    </xf>
    <xf numFmtId="166" fontId="35" fillId="34" borderId="0" xfId="262" applyNumberFormat="1" applyFont="1" applyFill="1" applyAlignment="1">
      <alignment horizontal="left" vertical="center"/>
    </xf>
    <xf numFmtId="166" fontId="35" fillId="0" borderId="0" xfId="262" applyNumberFormat="1" applyFont="1" applyFill="1" applyAlignment="1">
      <alignment horizontal="left" vertical="center"/>
    </xf>
    <xf numFmtId="166" fontId="35" fillId="0" borderId="1" xfId="262" applyNumberFormat="1" applyFont="1" applyFill="1" applyBorder="1" applyAlignment="1">
      <alignment vertical="center"/>
    </xf>
    <xf numFmtId="166" fontId="34" fillId="0" borderId="1" xfId="1" applyNumberFormat="1" applyFont="1" applyFill="1" applyBorder="1" applyAlignment="1">
      <alignment vertical="center"/>
    </xf>
    <xf numFmtId="166" fontId="35" fillId="0" borderId="1" xfId="1" applyNumberFormat="1" applyFont="1" applyFill="1" applyBorder="1" applyAlignment="1">
      <alignment vertical="center"/>
    </xf>
    <xf numFmtId="166" fontId="34" fillId="0" borderId="0" xfId="1" applyNumberFormat="1" applyFont="1" applyFill="1" applyAlignment="1">
      <alignment vertical="center"/>
    </xf>
    <xf numFmtId="166" fontId="35" fillId="0" borderId="0" xfId="1" applyNumberFormat="1" applyFont="1" applyFill="1" applyBorder="1" applyAlignment="1">
      <alignment vertical="center"/>
    </xf>
    <xf numFmtId="184" fontId="35" fillId="34" borderId="2" xfId="2" applyNumberFormat="1" applyFont="1" applyFill="1" applyBorder="1" applyAlignment="1">
      <alignment horizontal="right" vertical="center"/>
    </xf>
    <xf numFmtId="184" fontId="35" fillId="0" borderId="2" xfId="2" applyNumberFormat="1" applyFont="1" applyFill="1" applyBorder="1" applyAlignment="1">
      <alignment horizontal="right" vertical="center"/>
    </xf>
    <xf numFmtId="3" fontId="35" fillId="0" borderId="0" xfId="0" applyNumberFormat="1" applyFont="1" applyAlignment="1">
      <alignment vertical="center"/>
    </xf>
    <xf numFmtId="166" fontId="35" fillId="0" borderId="0" xfId="0" applyNumberFormat="1" applyFont="1" applyFill="1" applyAlignment="1">
      <alignment vertical="center"/>
    </xf>
    <xf numFmtId="166" fontId="35" fillId="0" borderId="1" xfId="0" applyNumberFormat="1" applyFont="1" applyFill="1" applyBorder="1" applyAlignment="1">
      <alignment vertical="center"/>
    </xf>
    <xf numFmtId="166" fontId="34" fillId="0" borderId="0" xfId="0" applyNumberFormat="1" applyFont="1" applyFill="1" applyBorder="1" applyAlignment="1">
      <alignment horizontal="center" vertical="center"/>
    </xf>
    <xf numFmtId="166" fontId="35" fillId="0" borderId="2" xfId="1" applyNumberFormat="1" applyFont="1" applyFill="1" applyBorder="1" applyAlignment="1">
      <alignment horizontal="right" vertical="center"/>
    </xf>
    <xf numFmtId="0" fontId="38" fillId="0" borderId="0" xfId="1" applyFont="1" applyAlignment="1">
      <alignment vertical="center"/>
    </xf>
    <xf numFmtId="0" fontId="38" fillId="0" borderId="0" xfId="1" applyFont="1" applyAlignment="1">
      <alignment horizontal="center" vertical="center"/>
    </xf>
    <xf numFmtId="0" fontId="39" fillId="0" borderId="0" xfId="1" quotePrefix="1" applyFont="1" applyAlignment="1">
      <alignment vertical="center"/>
    </xf>
    <xf numFmtId="0" fontId="39" fillId="0" borderId="0" xfId="1" applyFont="1" applyAlignment="1">
      <alignment vertical="center"/>
    </xf>
    <xf numFmtId="37" fontId="39" fillId="0" borderId="0" xfId="1" applyNumberFormat="1" applyFont="1" applyAlignment="1">
      <alignment vertical="center"/>
    </xf>
    <xf numFmtId="0" fontId="39" fillId="0" borderId="0" xfId="1" applyFont="1" applyAlignment="1">
      <alignment horizontal="center" vertical="center"/>
    </xf>
    <xf numFmtId="166" fontId="39" fillId="0" borderId="0" xfId="2" applyNumberFormat="1" applyFont="1" applyFill="1" applyAlignment="1">
      <alignment horizontal="right" vertical="center"/>
    </xf>
    <xf numFmtId="0" fontId="38" fillId="0" borderId="0" xfId="1" quotePrefix="1" applyFont="1" applyAlignment="1">
      <alignment vertical="center"/>
    </xf>
    <xf numFmtId="166" fontId="38" fillId="34" borderId="0" xfId="2" applyNumberFormat="1" applyFont="1" applyFill="1" applyBorder="1" applyAlignment="1">
      <alignment horizontal="right" vertical="center"/>
    </xf>
    <xf numFmtId="166" fontId="38" fillId="0" borderId="0" xfId="2" applyNumberFormat="1" applyFont="1" applyFill="1" applyBorder="1" applyAlignment="1">
      <alignment horizontal="right" vertical="center"/>
    </xf>
    <xf numFmtId="166" fontId="39" fillId="34" borderId="0" xfId="2" applyNumberFormat="1" applyFont="1" applyFill="1" applyAlignment="1">
      <alignment horizontal="right" vertical="center"/>
    </xf>
    <xf numFmtId="166" fontId="39" fillId="34" borderId="0" xfId="2" applyNumberFormat="1" applyFont="1" applyFill="1" applyBorder="1" applyAlignment="1">
      <alignment horizontal="right" vertical="center"/>
    </xf>
    <xf numFmtId="166" fontId="39" fillId="0" borderId="0" xfId="2" applyNumberFormat="1" applyFont="1" applyFill="1" applyBorder="1" applyAlignment="1">
      <alignment horizontal="right" vertical="center"/>
    </xf>
    <xf numFmtId="37" fontId="39" fillId="0" borderId="0" xfId="0" applyNumberFormat="1" applyFont="1" applyAlignment="1">
      <alignment vertical="center"/>
    </xf>
    <xf numFmtId="0" fontId="34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37" fontId="35" fillId="0" borderId="0" xfId="1" applyNumberFormat="1" applyFont="1" applyAlignment="1">
      <alignment vertical="center"/>
    </xf>
    <xf numFmtId="0" fontId="35" fillId="0" borderId="0" xfId="1" quotePrefix="1" applyFont="1" applyAlignment="1">
      <alignment horizontal="center" vertical="center"/>
    </xf>
    <xf numFmtId="0" fontId="35" fillId="0" borderId="0" xfId="1" quotePrefix="1" applyFont="1" applyAlignment="1">
      <alignment vertical="center"/>
    </xf>
    <xf numFmtId="166" fontId="35" fillId="34" borderId="0" xfId="2" quotePrefix="1" applyNumberFormat="1" applyFont="1" applyFill="1" applyAlignment="1">
      <alignment horizontal="right" vertical="center"/>
    </xf>
    <xf numFmtId="166" fontId="35" fillId="0" borderId="0" xfId="2" quotePrefix="1" applyNumberFormat="1" applyFont="1" applyFill="1" applyAlignment="1">
      <alignment horizontal="right" vertical="center"/>
    </xf>
    <xf numFmtId="0" fontId="35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37" fontId="35" fillId="0" borderId="0" xfId="1" quotePrefix="1" applyNumberFormat="1" applyFont="1" applyAlignment="1">
      <alignment vertical="center"/>
    </xf>
    <xf numFmtId="37" fontId="34" fillId="0" borderId="0" xfId="1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34" fillId="0" borderId="0" xfId="1" quotePrefix="1" applyFont="1" applyAlignment="1">
      <alignment vertical="center"/>
    </xf>
    <xf numFmtId="0" fontId="35" fillId="34" borderId="0" xfId="1" applyFont="1" applyFill="1" applyAlignment="1">
      <alignment vertical="center"/>
    </xf>
    <xf numFmtId="9" fontId="35" fillId="0" borderId="0" xfId="264" applyFont="1" applyFill="1" applyAlignment="1">
      <alignment vertical="center"/>
    </xf>
    <xf numFmtId="37" fontId="35" fillId="0" borderId="0" xfId="0" applyNumberFormat="1" applyFont="1" applyAlignment="1">
      <alignment vertical="center"/>
    </xf>
    <xf numFmtId="166" fontId="35" fillId="0" borderId="0" xfId="1" applyNumberFormat="1" applyFont="1" applyFill="1" applyBorder="1" applyAlignment="1">
      <alignment horizontal="right" vertical="center"/>
    </xf>
    <xf numFmtId="166" fontId="35" fillId="0" borderId="0" xfId="1" applyNumberFormat="1" applyFont="1" applyAlignment="1">
      <alignment vertical="center"/>
    </xf>
    <xf numFmtId="0" fontId="35" fillId="0" borderId="0" xfId="1" applyFont="1" applyFill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0" fontId="35" fillId="0" borderId="1" xfId="1" applyFont="1" applyFill="1" applyBorder="1" applyAlignment="1">
      <alignment horizontal="left" vertical="center"/>
    </xf>
    <xf numFmtId="0" fontId="34" fillId="0" borderId="0" xfId="1" applyFont="1" applyFill="1" applyAlignment="1">
      <alignment horizontal="left" vertical="center"/>
    </xf>
    <xf numFmtId="37" fontId="35" fillId="0" borderId="1" xfId="5" applyNumberFormat="1" applyFont="1" applyFill="1" applyBorder="1" applyAlignment="1">
      <alignment horizontal="justify" vertical="center"/>
    </xf>
    <xf numFmtId="166" fontId="34" fillId="0" borderId="1" xfId="3" applyNumberFormat="1" applyFont="1" applyFill="1" applyBorder="1" applyAlignment="1">
      <alignment horizontal="center" vertical="center"/>
    </xf>
  </cellXfs>
  <cellStyles count="268">
    <cellStyle name="20% - Accent1 2" xfId="38" xr:uid="{00000000-0005-0000-0000-000000000000}"/>
    <cellStyle name="20% - Accent1 3" xfId="39" xr:uid="{00000000-0005-0000-0000-000001000000}"/>
    <cellStyle name="20% - Accent2 2" xfId="40" xr:uid="{00000000-0005-0000-0000-000002000000}"/>
    <cellStyle name="20% - Accent2 3" xfId="41" xr:uid="{00000000-0005-0000-0000-000003000000}"/>
    <cellStyle name="20% - Accent3 2" xfId="42" xr:uid="{00000000-0005-0000-0000-000004000000}"/>
    <cellStyle name="20% - Accent3 3" xfId="43" xr:uid="{00000000-0005-0000-0000-000005000000}"/>
    <cellStyle name="20% - Accent4 2" xfId="44" xr:uid="{00000000-0005-0000-0000-000006000000}"/>
    <cellStyle name="20% - Accent4 3" xfId="45" xr:uid="{00000000-0005-0000-0000-000007000000}"/>
    <cellStyle name="20% - Accent5 2" xfId="46" xr:uid="{00000000-0005-0000-0000-000008000000}"/>
    <cellStyle name="20% - Accent5 3" xfId="47" xr:uid="{00000000-0005-0000-0000-000009000000}"/>
    <cellStyle name="20% - Accent6 2" xfId="48" xr:uid="{00000000-0005-0000-0000-00000A000000}"/>
    <cellStyle name="20% - Accent6 3" xfId="49" xr:uid="{00000000-0005-0000-0000-00000B000000}"/>
    <cellStyle name="40% - Accent1 2" xfId="50" xr:uid="{00000000-0005-0000-0000-00000C000000}"/>
    <cellStyle name="40% - Accent1 3" xfId="51" xr:uid="{00000000-0005-0000-0000-00000D000000}"/>
    <cellStyle name="40% - Accent2 2" xfId="52" xr:uid="{00000000-0005-0000-0000-00000E000000}"/>
    <cellStyle name="40% - Accent2 3" xfId="53" xr:uid="{00000000-0005-0000-0000-00000F000000}"/>
    <cellStyle name="40% - Accent3 2" xfId="54" xr:uid="{00000000-0005-0000-0000-000010000000}"/>
    <cellStyle name="40% - Accent3 3" xfId="55" xr:uid="{00000000-0005-0000-0000-000011000000}"/>
    <cellStyle name="40% - Accent4 2" xfId="56" xr:uid="{00000000-0005-0000-0000-000012000000}"/>
    <cellStyle name="40% - Accent4 3" xfId="57" xr:uid="{00000000-0005-0000-0000-000013000000}"/>
    <cellStyle name="40% - Accent5 2" xfId="58" xr:uid="{00000000-0005-0000-0000-000014000000}"/>
    <cellStyle name="40% - Accent5 3" xfId="59" xr:uid="{00000000-0005-0000-0000-000015000000}"/>
    <cellStyle name="40% - Accent6 2" xfId="60" xr:uid="{00000000-0005-0000-0000-000016000000}"/>
    <cellStyle name="40% - Accent6 3" xfId="61" xr:uid="{00000000-0005-0000-0000-000017000000}"/>
    <cellStyle name="60% - Accent1 2" xfId="62" xr:uid="{00000000-0005-0000-0000-000018000000}"/>
    <cellStyle name="60% - Accent1 3" xfId="63" xr:uid="{00000000-0005-0000-0000-000019000000}"/>
    <cellStyle name="60% - Accent2 2" xfId="64" xr:uid="{00000000-0005-0000-0000-00001A000000}"/>
    <cellStyle name="60% - Accent2 3" xfId="65" xr:uid="{00000000-0005-0000-0000-00001B000000}"/>
    <cellStyle name="60% - Accent3 2" xfId="66" xr:uid="{00000000-0005-0000-0000-00001C000000}"/>
    <cellStyle name="60% - Accent3 3" xfId="67" xr:uid="{00000000-0005-0000-0000-00001D000000}"/>
    <cellStyle name="60% - Accent4 2" xfId="68" xr:uid="{00000000-0005-0000-0000-00001E000000}"/>
    <cellStyle name="60% - Accent4 3" xfId="69" xr:uid="{00000000-0005-0000-0000-00001F000000}"/>
    <cellStyle name="60% - Accent5 2" xfId="70" xr:uid="{00000000-0005-0000-0000-000020000000}"/>
    <cellStyle name="60% - Accent5 3" xfId="71" xr:uid="{00000000-0005-0000-0000-000021000000}"/>
    <cellStyle name="60% - Accent6 2" xfId="72" xr:uid="{00000000-0005-0000-0000-000022000000}"/>
    <cellStyle name="60% - Accent6 3" xfId="73" xr:uid="{00000000-0005-0000-0000-000023000000}"/>
    <cellStyle name="Accent1 2" xfId="74" xr:uid="{00000000-0005-0000-0000-000024000000}"/>
    <cellStyle name="Accent1 3" xfId="75" xr:uid="{00000000-0005-0000-0000-000025000000}"/>
    <cellStyle name="Accent2 2" xfId="76" xr:uid="{00000000-0005-0000-0000-000026000000}"/>
    <cellStyle name="Accent2 3" xfId="77" xr:uid="{00000000-0005-0000-0000-000027000000}"/>
    <cellStyle name="Accent3 2" xfId="78" xr:uid="{00000000-0005-0000-0000-000028000000}"/>
    <cellStyle name="Accent3 3" xfId="79" xr:uid="{00000000-0005-0000-0000-000029000000}"/>
    <cellStyle name="Accent4 2" xfId="80" xr:uid="{00000000-0005-0000-0000-00002A000000}"/>
    <cellStyle name="Accent4 3" xfId="81" xr:uid="{00000000-0005-0000-0000-00002B000000}"/>
    <cellStyle name="Accent5 2" xfId="82" xr:uid="{00000000-0005-0000-0000-00002C000000}"/>
    <cellStyle name="Accent5 3" xfId="83" xr:uid="{00000000-0005-0000-0000-00002D000000}"/>
    <cellStyle name="Accent6 2" xfId="84" xr:uid="{00000000-0005-0000-0000-00002E000000}"/>
    <cellStyle name="Accent6 3" xfId="85" xr:uid="{00000000-0005-0000-0000-00002F000000}"/>
    <cellStyle name="Bad 2" xfId="86" xr:uid="{00000000-0005-0000-0000-000030000000}"/>
    <cellStyle name="Bad 3" xfId="87" xr:uid="{00000000-0005-0000-0000-000031000000}"/>
    <cellStyle name="Calculation 2" xfId="88" xr:uid="{00000000-0005-0000-0000-000032000000}"/>
    <cellStyle name="Calculation 3" xfId="89" xr:uid="{00000000-0005-0000-0000-000033000000}"/>
    <cellStyle name="Check Cell 2" xfId="90" xr:uid="{00000000-0005-0000-0000-000034000000}"/>
    <cellStyle name="Check Cell 3" xfId="91" xr:uid="{00000000-0005-0000-0000-000035000000}"/>
    <cellStyle name="Comma" xfId="265" builtinId="3"/>
    <cellStyle name="Comma 10" xfId="138" xr:uid="{00000000-0005-0000-0000-000036000000}"/>
    <cellStyle name="Comma 11" xfId="139" xr:uid="{00000000-0005-0000-0000-000037000000}"/>
    <cellStyle name="Comma 12" xfId="140" xr:uid="{00000000-0005-0000-0000-000038000000}"/>
    <cellStyle name="Comma 13" xfId="141" xr:uid="{00000000-0005-0000-0000-000039000000}"/>
    <cellStyle name="Comma 14" xfId="142" xr:uid="{00000000-0005-0000-0000-00003A000000}"/>
    <cellStyle name="Comma 15" xfId="143" xr:uid="{00000000-0005-0000-0000-00003B000000}"/>
    <cellStyle name="Comma 16" xfId="144" xr:uid="{00000000-0005-0000-0000-00003C000000}"/>
    <cellStyle name="Comma 17" xfId="145" xr:uid="{00000000-0005-0000-0000-00003D000000}"/>
    <cellStyle name="Comma 18" xfId="146" xr:uid="{00000000-0005-0000-0000-00003E000000}"/>
    <cellStyle name="Comma 19" xfId="121" xr:uid="{00000000-0005-0000-0000-00003F000000}"/>
    <cellStyle name="Comma 2" xfId="2" xr:uid="{00000000-0005-0000-0000-000040000000}"/>
    <cellStyle name="Comma 2 2" xfId="29" xr:uid="{00000000-0005-0000-0000-000041000000}"/>
    <cellStyle name="Comma 2 2 10" xfId="129" xr:uid="{00000000-0005-0000-0000-000042000000}"/>
    <cellStyle name="Comma 2 2 11" xfId="266" xr:uid="{4E7F93C3-3C01-44D5-BF57-38CED156E238}"/>
    <cellStyle name="Comma 2 2 2" xfId="122" xr:uid="{00000000-0005-0000-0000-000043000000}"/>
    <cellStyle name="Comma 2 2 3" xfId="147" xr:uid="{00000000-0005-0000-0000-000044000000}"/>
    <cellStyle name="Comma 2 2 4" xfId="148" xr:uid="{00000000-0005-0000-0000-000045000000}"/>
    <cellStyle name="Comma 2 2 5" xfId="149" xr:uid="{00000000-0005-0000-0000-000046000000}"/>
    <cellStyle name="Comma 2 2 6" xfId="150" xr:uid="{00000000-0005-0000-0000-000047000000}"/>
    <cellStyle name="Comma 2 2 7" xfId="151" xr:uid="{00000000-0005-0000-0000-000048000000}"/>
    <cellStyle name="Comma 2 2 8" xfId="152" xr:uid="{00000000-0005-0000-0000-000049000000}"/>
    <cellStyle name="Comma 2 2 9" xfId="119" xr:uid="{00000000-0005-0000-0000-00004A000000}"/>
    <cellStyle name="Comma 2 25" xfId="267" xr:uid="{6F3394CC-87B2-454F-A748-D2DC1230D658}"/>
    <cellStyle name="Comma 2 3" xfId="153" xr:uid="{00000000-0005-0000-0000-00004B000000}"/>
    <cellStyle name="Comma 2 3 2" xfId="154" xr:uid="{00000000-0005-0000-0000-00004C000000}"/>
    <cellStyle name="Comma 2 3 3" xfId="155" xr:uid="{00000000-0005-0000-0000-00004D000000}"/>
    <cellStyle name="Comma 2 3 4" xfId="156" xr:uid="{00000000-0005-0000-0000-00004E000000}"/>
    <cellStyle name="Comma 2 3 5" xfId="157" xr:uid="{00000000-0005-0000-0000-00004F000000}"/>
    <cellStyle name="Comma 2 4" xfId="158" xr:uid="{00000000-0005-0000-0000-000050000000}"/>
    <cellStyle name="Comma 2 4 2" xfId="159" xr:uid="{00000000-0005-0000-0000-000051000000}"/>
    <cellStyle name="Comma 2 4 3" xfId="160" xr:uid="{00000000-0005-0000-0000-000052000000}"/>
    <cellStyle name="Comma 2 4 4" xfId="161" xr:uid="{00000000-0005-0000-0000-000053000000}"/>
    <cellStyle name="Comma 2 4 5" xfId="162" xr:uid="{00000000-0005-0000-0000-000054000000}"/>
    <cellStyle name="Comma 2 4 6" xfId="163" xr:uid="{00000000-0005-0000-0000-000055000000}"/>
    <cellStyle name="Comma 2 5" xfId="164" xr:uid="{00000000-0005-0000-0000-000056000000}"/>
    <cellStyle name="Comma 2 6" xfId="165" xr:uid="{00000000-0005-0000-0000-000057000000}"/>
    <cellStyle name="Comma 2 7" xfId="166" xr:uid="{00000000-0005-0000-0000-000058000000}"/>
    <cellStyle name="Comma 2 8" xfId="167" xr:uid="{00000000-0005-0000-0000-000059000000}"/>
    <cellStyle name="Comma 2 9" xfId="168" xr:uid="{00000000-0005-0000-0000-00005A000000}"/>
    <cellStyle name="Comma 20" xfId="252" xr:uid="{00000000-0005-0000-0000-00005B000000}"/>
    <cellStyle name="Comma 21" xfId="257" xr:uid="{00000000-0005-0000-0000-00005C000000}"/>
    <cellStyle name="Comma 22" xfId="259" xr:uid="{00000000-0005-0000-0000-00005D000000}"/>
    <cellStyle name="Comma 23" xfId="261" xr:uid="{00000000-0005-0000-0000-00005E000000}"/>
    <cellStyle name="Comma 3" xfId="6" xr:uid="{00000000-0005-0000-0000-00005F000000}"/>
    <cellStyle name="Comma 3 2" xfId="30" xr:uid="{00000000-0005-0000-0000-000060000000}"/>
    <cellStyle name="Comma 3 2 2" xfId="169" xr:uid="{00000000-0005-0000-0000-000061000000}"/>
    <cellStyle name="Comma 3 2 3" xfId="128" xr:uid="{00000000-0005-0000-0000-000062000000}"/>
    <cellStyle name="Comma 3 3" xfId="170" xr:uid="{00000000-0005-0000-0000-000063000000}"/>
    <cellStyle name="Comma 3 3 2" xfId="171" xr:uid="{00000000-0005-0000-0000-000064000000}"/>
    <cellStyle name="Comma 3 3 3" xfId="172" xr:uid="{00000000-0005-0000-0000-000065000000}"/>
    <cellStyle name="Comma 3 3 4" xfId="173" xr:uid="{00000000-0005-0000-0000-000066000000}"/>
    <cellStyle name="Comma 3 4" xfId="174" xr:uid="{00000000-0005-0000-0000-000067000000}"/>
    <cellStyle name="Comma 4" xfId="37" xr:uid="{00000000-0005-0000-0000-000068000000}"/>
    <cellStyle name="Comma 4 2" xfId="175" xr:uid="{00000000-0005-0000-0000-000069000000}"/>
    <cellStyle name="Comma 4 3" xfId="176" xr:uid="{00000000-0005-0000-0000-00006A000000}"/>
    <cellStyle name="Comma 4 4" xfId="130" xr:uid="{00000000-0005-0000-0000-00006B000000}"/>
    <cellStyle name="Comma 5" xfId="34" xr:uid="{00000000-0005-0000-0000-00006C000000}"/>
    <cellStyle name="Comma 5 2" xfId="177" xr:uid="{00000000-0005-0000-0000-00006D000000}"/>
    <cellStyle name="Comma 5 2 2" xfId="256" xr:uid="{00000000-0005-0000-0000-00006E000000}"/>
    <cellStyle name="Comma 5 3" xfId="178" xr:uid="{00000000-0005-0000-0000-00006F000000}"/>
    <cellStyle name="Comma 5 4" xfId="179" xr:uid="{00000000-0005-0000-0000-000070000000}"/>
    <cellStyle name="Comma 5 5" xfId="180" xr:uid="{00000000-0005-0000-0000-000071000000}"/>
    <cellStyle name="Comma 5 6" xfId="181" xr:uid="{00000000-0005-0000-0000-000072000000}"/>
    <cellStyle name="Comma 5 7" xfId="137" xr:uid="{00000000-0005-0000-0000-000073000000}"/>
    <cellStyle name="Comma 6" xfId="116" xr:uid="{00000000-0005-0000-0000-000074000000}"/>
    <cellStyle name="Comma 6 2" xfId="182" xr:uid="{00000000-0005-0000-0000-000075000000}"/>
    <cellStyle name="Comma 7" xfId="183" xr:uid="{00000000-0005-0000-0000-000076000000}"/>
    <cellStyle name="Comma 7 2" xfId="184" xr:uid="{00000000-0005-0000-0000-000077000000}"/>
    <cellStyle name="Comma 8" xfId="185" xr:uid="{00000000-0005-0000-0000-000078000000}"/>
    <cellStyle name="Comma 8 2" xfId="186" xr:uid="{00000000-0005-0000-0000-000079000000}"/>
    <cellStyle name="Comma 8 3" xfId="187" xr:uid="{00000000-0005-0000-0000-00007A000000}"/>
    <cellStyle name="Comma 8 4" xfId="188" xr:uid="{00000000-0005-0000-0000-00007B000000}"/>
    <cellStyle name="Comma 9" xfId="189" xr:uid="{00000000-0005-0000-0000-00007C000000}"/>
    <cellStyle name="comma zerodec" xfId="7" xr:uid="{00000000-0005-0000-0000-00007D000000}"/>
    <cellStyle name="Comma_Cashflow megachem 2" xfId="263" xr:uid="{61375AD3-2CF8-4923-A46E-308BC43176BF}"/>
    <cellStyle name="Currency 2" xfId="31" xr:uid="{00000000-0005-0000-0000-00007E000000}"/>
    <cellStyle name="Currency1" xfId="8" xr:uid="{00000000-0005-0000-0000-00007F000000}"/>
    <cellStyle name="Dollar (zero dec)" xfId="9" xr:uid="{00000000-0005-0000-0000-000080000000}"/>
    <cellStyle name="Explanatory Text 2" xfId="92" xr:uid="{00000000-0005-0000-0000-000081000000}"/>
    <cellStyle name="Explanatory Text 3" xfId="93" xr:uid="{00000000-0005-0000-0000-000082000000}"/>
    <cellStyle name="Good 2" xfId="94" xr:uid="{00000000-0005-0000-0000-000083000000}"/>
    <cellStyle name="Good 3" xfId="95" xr:uid="{00000000-0005-0000-0000-000084000000}"/>
    <cellStyle name="Grey" xfId="10" xr:uid="{00000000-0005-0000-0000-000085000000}"/>
    <cellStyle name="Heading 1 2" xfId="96" xr:uid="{00000000-0005-0000-0000-000086000000}"/>
    <cellStyle name="Heading 2 2" xfId="97" xr:uid="{00000000-0005-0000-0000-000087000000}"/>
    <cellStyle name="Heading 3 2" xfId="98" xr:uid="{00000000-0005-0000-0000-000088000000}"/>
    <cellStyle name="Heading 4 2" xfId="99" xr:uid="{00000000-0005-0000-0000-000089000000}"/>
    <cellStyle name="Hyperlink 2" xfId="28" xr:uid="{00000000-0005-0000-0000-00008A000000}"/>
    <cellStyle name="Hyperlink 3" xfId="254" xr:uid="{00000000-0005-0000-0000-00008B000000}"/>
    <cellStyle name="Input [yellow]" xfId="11" xr:uid="{00000000-0005-0000-0000-00008C000000}"/>
    <cellStyle name="Input 2" xfId="100" xr:uid="{00000000-0005-0000-0000-00008D000000}"/>
    <cellStyle name="Input 3" xfId="101" xr:uid="{00000000-0005-0000-0000-00008E000000}"/>
    <cellStyle name="Linked Cell 2" xfId="102" xr:uid="{00000000-0005-0000-0000-00008F000000}"/>
    <cellStyle name="Linked Cell 3" xfId="103" xr:uid="{00000000-0005-0000-0000-000090000000}"/>
    <cellStyle name="Neutral 2" xfId="104" xr:uid="{00000000-0005-0000-0000-000091000000}"/>
    <cellStyle name="Neutral 3" xfId="105" xr:uid="{00000000-0005-0000-0000-000092000000}"/>
    <cellStyle name="no dec" xfId="12" xr:uid="{00000000-0005-0000-0000-000093000000}"/>
    <cellStyle name="Normal" xfId="0" builtinId="0"/>
    <cellStyle name="Normal - Style1" xfId="13" xr:uid="{00000000-0005-0000-0000-000095000000}"/>
    <cellStyle name="Normal 10" xfId="190" xr:uid="{00000000-0005-0000-0000-000096000000}"/>
    <cellStyle name="Normal 11" xfId="191" xr:uid="{00000000-0005-0000-0000-000097000000}"/>
    <cellStyle name="Normal 12" xfId="192" xr:uid="{00000000-0005-0000-0000-000098000000}"/>
    <cellStyle name="Normal 13" xfId="193" xr:uid="{00000000-0005-0000-0000-000099000000}"/>
    <cellStyle name="Normal 14" xfId="194" xr:uid="{00000000-0005-0000-0000-00009A000000}"/>
    <cellStyle name="Normal 15" xfId="195" xr:uid="{00000000-0005-0000-0000-00009B000000}"/>
    <cellStyle name="Normal 16" xfId="196" xr:uid="{00000000-0005-0000-0000-00009C000000}"/>
    <cellStyle name="Normal 17" xfId="197" xr:uid="{00000000-0005-0000-0000-00009D000000}"/>
    <cellStyle name="Normal 18" xfId="198" xr:uid="{00000000-0005-0000-0000-00009E000000}"/>
    <cellStyle name="Normal 19" xfId="199" xr:uid="{00000000-0005-0000-0000-00009F000000}"/>
    <cellStyle name="Normal 2" xfId="1" xr:uid="{00000000-0005-0000-0000-0000A0000000}"/>
    <cellStyle name="Normal 2 2" xfId="5" xr:uid="{00000000-0005-0000-0000-0000A1000000}"/>
    <cellStyle name="Normal 2 2 2" xfId="32" xr:uid="{00000000-0005-0000-0000-0000A2000000}"/>
    <cellStyle name="Normal 2 2 2 2" xfId="118" xr:uid="{00000000-0005-0000-0000-0000A3000000}"/>
    <cellStyle name="Normal 2 2 2 3" xfId="201" xr:uid="{00000000-0005-0000-0000-0000A4000000}"/>
    <cellStyle name="Normal 2 2 2 4" xfId="202" xr:uid="{00000000-0005-0000-0000-0000A5000000}"/>
    <cellStyle name="Normal 2 2 2 5" xfId="200" xr:uid="{00000000-0005-0000-0000-0000A6000000}"/>
    <cellStyle name="Normal 2 2 3" xfId="203" xr:uid="{00000000-0005-0000-0000-0000A7000000}"/>
    <cellStyle name="Normal 2 2 4" xfId="204" xr:uid="{00000000-0005-0000-0000-0000A8000000}"/>
    <cellStyle name="Normal 2 2 5" xfId="205" xr:uid="{00000000-0005-0000-0000-0000A9000000}"/>
    <cellStyle name="Normal 2 3" xfId="26" xr:uid="{00000000-0005-0000-0000-0000AA000000}"/>
    <cellStyle name="Normal 2 4" xfId="206" xr:uid="{00000000-0005-0000-0000-0000AB000000}"/>
    <cellStyle name="Normal 2 5" xfId="207" xr:uid="{00000000-0005-0000-0000-0000AC000000}"/>
    <cellStyle name="Normal 2 6" xfId="208" xr:uid="{00000000-0005-0000-0000-0000AD000000}"/>
    <cellStyle name="Normal 2 7" xfId="209" xr:uid="{00000000-0005-0000-0000-0000AE000000}"/>
    <cellStyle name="Normal 2 8" xfId="210" xr:uid="{00000000-0005-0000-0000-0000AF000000}"/>
    <cellStyle name="Normal 2 9" xfId="211" xr:uid="{00000000-0005-0000-0000-0000B0000000}"/>
    <cellStyle name="Normal 20" xfId="212" xr:uid="{00000000-0005-0000-0000-0000B1000000}"/>
    <cellStyle name="Normal 21" xfId="120" xr:uid="{00000000-0005-0000-0000-0000B2000000}"/>
    <cellStyle name="Normal 22" xfId="253" xr:uid="{00000000-0005-0000-0000-0000B3000000}"/>
    <cellStyle name="Normal 23" xfId="258" xr:uid="{00000000-0005-0000-0000-0000B4000000}"/>
    <cellStyle name="Normal 24" xfId="117" xr:uid="{00000000-0005-0000-0000-0000B5000000}"/>
    <cellStyle name="Normal 3" xfId="4" xr:uid="{00000000-0005-0000-0000-0000B6000000}"/>
    <cellStyle name="Normal 3 2" xfId="14" xr:uid="{00000000-0005-0000-0000-0000B7000000}"/>
    <cellStyle name="Normal 3 2 2" xfId="115" xr:uid="{00000000-0005-0000-0000-0000B8000000}"/>
    <cellStyle name="Normal 3 3" xfId="15" xr:uid="{00000000-0005-0000-0000-0000B9000000}"/>
    <cellStyle name="Normal 3 3 2" xfId="213" xr:uid="{00000000-0005-0000-0000-0000BA000000}"/>
    <cellStyle name="Normal 3 4" xfId="27" xr:uid="{00000000-0005-0000-0000-0000BB000000}"/>
    <cellStyle name="Normal 3 4 2" xfId="260" xr:uid="{00000000-0005-0000-0000-0000BC000000}"/>
    <cellStyle name="Normal 3 5" xfId="114" xr:uid="{00000000-0005-0000-0000-0000BD000000}"/>
    <cellStyle name="Normal 3 6" xfId="123" xr:uid="{00000000-0005-0000-0000-0000BE000000}"/>
    <cellStyle name="Normal 4" xfId="35" xr:uid="{00000000-0005-0000-0000-0000BF000000}"/>
    <cellStyle name="Normal 4 2" xfId="214" xr:uid="{00000000-0005-0000-0000-0000C0000000}"/>
    <cellStyle name="Normal 4 3" xfId="255" xr:uid="{00000000-0005-0000-0000-0000C1000000}"/>
    <cellStyle name="Normal 4 4" xfId="131" xr:uid="{00000000-0005-0000-0000-0000C2000000}"/>
    <cellStyle name="Normal 5" xfId="36" xr:uid="{00000000-0005-0000-0000-0000C3000000}"/>
    <cellStyle name="Normal 5 2" xfId="215" xr:uid="{00000000-0005-0000-0000-0000C4000000}"/>
    <cellStyle name="Normal 5 3" xfId="132" xr:uid="{00000000-0005-0000-0000-0000C5000000}"/>
    <cellStyle name="Normal 6" xfId="25" xr:uid="{00000000-0005-0000-0000-0000C6000000}"/>
    <cellStyle name="Normal 6 2" xfId="217" xr:uid="{00000000-0005-0000-0000-0000C7000000}"/>
    <cellStyle name="Normal 6 3" xfId="216" xr:uid="{00000000-0005-0000-0000-0000C8000000}"/>
    <cellStyle name="Normal 7" xfId="113" xr:uid="{00000000-0005-0000-0000-0000C9000000}"/>
    <cellStyle name="Normal 7 2" xfId="218" xr:uid="{00000000-0005-0000-0000-0000CA000000}"/>
    <cellStyle name="Normal 8" xfId="219" xr:uid="{00000000-0005-0000-0000-0000CB000000}"/>
    <cellStyle name="Normal 9" xfId="220" xr:uid="{00000000-0005-0000-0000-0000CC000000}"/>
    <cellStyle name="Normal_Cashflow megachem 2" xfId="262" xr:uid="{4D824393-36F5-4FFA-BA31-35D9AA74A9FF}"/>
    <cellStyle name="Normal_TH Swedish Assembly_Dec47 T" xfId="3" xr:uid="{00000000-0005-0000-0000-0000CD000000}"/>
    <cellStyle name="Output 2" xfId="106" xr:uid="{00000000-0005-0000-0000-0000CE000000}"/>
    <cellStyle name="Output 3" xfId="107" xr:uid="{00000000-0005-0000-0000-0000CF000000}"/>
    <cellStyle name="Percent" xfId="264" builtinId="5"/>
    <cellStyle name="Percent [2]" xfId="16" xr:uid="{00000000-0005-0000-0000-0000D0000000}"/>
    <cellStyle name="Percent 10" xfId="221" xr:uid="{00000000-0005-0000-0000-0000D1000000}"/>
    <cellStyle name="Percent 11" xfId="222" xr:uid="{00000000-0005-0000-0000-0000D2000000}"/>
    <cellStyle name="Percent 12" xfId="223" xr:uid="{00000000-0005-0000-0000-0000D3000000}"/>
    <cellStyle name="Percent 13" xfId="224" xr:uid="{00000000-0005-0000-0000-0000D4000000}"/>
    <cellStyle name="Percent 14" xfId="225" xr:uid="{00000000-0005-0000-0000-0000D5000000}"/>
    <cellStyle name="Percent 15" xfId="251" xr:uid="{00000000-0005-0000-0000-0000D6000000}"/>
    <cellStyle name="Percent 2" xfId="17" xr:uid="{00000000-0005-0000-0000-0000D7000000}"/>
    <cellStyle name="Percent 2 2" xfId="33" xr:uid="{00000000-0005-0000-0000-0000D8000000}"/>
    <cellStyle name="Percent 3" xfId="108" xr:uid="{00000000-0005-0000-0000-0000D9000000}"/>
    <cellStyle name="Percent 3 2" xfId="124" xr:uid="{00000000-0005-0000-0000-0000DA000000}"/>
    <cellStyle name="Percent 4" xfId="226" xr:uid="{00000000-0005-0000-0000-0000DB000000}"/>
    <cellStyle name="Percent 5" xfId="227" xr:uid="{00000000-0005-0000-0000-0000DC000000}"/>
    <cellStyle name="Percent 6" xfId="228" xr:uid="{00000000-0005-0000-0000-0000DD000000}"/>
    <cellStyle name="Percent 7" xfId="229" xr:uid="{00000000-0005-0000-0000-0000DE000000}"/>
    <cellStyle name="Percent 8" xfId="230" xr:uid="{00000000-0005-0000-0000-0000DF000000}"/>
    <cellStyle name="Percent 9" xfId="231" xr:uid="{00000000-0005-0000-0000-0000E0000000}"/>
    <cellStyle name="Quantity" xfId="18" xr:uid="{00000000-0005-0000-0000-0000E1000000}"/>
    <cellStyle name="Times New Roman" xfId="19" xr:uid="{00000000-0005-0000-0000-0000E2000000}"/>
    <cellStyle name="Total 2" xfId="109" xr:uid="{00000000-0005-0000-0000-0000E3000000}"/>
    <cellStyle name="Total 3" xfId="110" xr:uid="{00000000-0005-0000-0000-0000E4000000}"/>
    <cellStyle name="Warning Text 2" xfId="111" xr:uid="{00000000-0005-0000-0000-0000E5000000}"/>
    <cellStyle name="Warning Text 3" xfId="112" xr:uid="{00000000-0005-0000-0000-0000E6000000}"/>
    <cellStyle name="เครื่องหมายจุลภาค [0]_1" xfId="20" xr:uid="{00000000-0005-0000-0000-0000E7000000}"/>
    <cellStyle name="เครื่องหมายจุลภาค 2" xfId="133" xr:uid="{00000000-0005-0000-0000-0000E8000000}"/>
    <cellStyle name="เครื่องหมายจุลภาค 2 2" xfId="232" xr:uid="{00000000-0005-0000-0000-0000E9000000}"/>
    <cellStyle name="เครื่องหมายจุลภาค 3" xfId="127" xr:uid="{00000000-0005-0000-0000-0000EA000000}"/>
    <cellStyle name="เครื่องหมายจุลภาค 3 2" xfId="126" xr:uid="{00000000-0005-0000-0000-0000EB000000}"/>
    <cellStyle name="เครื่องหมายจุลภาค 3 2 2" xfId="233" xr:uid="{00000000-0005-0000-0000-0000EC000000}"/>
    <cellStyle name="เครื่องหมายจุลภาค 3 3" xfId="134" xr:uid="{00000000-0005-0000-0000-0000ED000000}"/>
    <cellStyle name="เครื่องหมายจุลภาค 3 4" xfId="234" xr:uid="{00000000-0005-0000-0000-0000EE000000}"/>
    <cellStyle name="เครื่องหมายจุลภาค 3 5" xfId="235" xr:uid="{00000000-0005-0000-0000-0000EF000000}"/>
    <cellStyle name="เครื่องหมายจุลภาค 3 6" xfId="236" xr:uid="{00000000-0005-0000-0000-0000F0000000}"/>
    <cellStyle name="เครื่องหมายจุลภาค 4" xfId="135" xr:uid="{00000000-0005-0000-0000-0000F1000000}"/>
    <cellStyle name="เครื่องหมายจุลภาค 4 2" xfId="237" xr:uid="{00000000-0005-0000-0000-0000F2000000}"/>
    <cellStyle name="เครื่องหมายจุลภาค 5" xfId="238" xr:uid="{00000000-0005-0000-0000-0000F3000000}"/>
    <cellStyle name="เครื่องหมายจุลภาค_1" xfId="21" xr:uid="{00000000-0005-0000-0000-0000F4000000}"/>
    <cellStyle name="เครื่องหมายสกุลเงิน [0]_1" xfId="22" xr:uid="{00000000-0005-0000-0000-0000F5000000}"/>
    <cellStyle name="เครื่องหมายสกุลเงิน_1" xfId="23" xr:uid="{00000000-0005-0000-0000-0000F6000000}"/>
    <cellStyle name="เปอร์เซ็นต์ 2" xfId="239" xr:uid="{00000000-0005-0000-0000-0000F7000000}"/>
    <cellStyle name="เปอร์เซ็นต์ 2 2" xfId="240" xr:uid="{00000000-0005-0000-0000-0000F8000000}"/>
    <cellStyle name="เปอร์เซ็นต์ 2 3" xfId="241" xr:uid="{00000000-0005-0000-0000-0000F9000000}"/>
    <cellStyle name="เปอร์เซ็นต์ 3" xfId="242" xr:uid="{00000000-0005-0000-0000-0000FA000000}"/>
    <cellStyle name="ปกติ 2" xfId="136" xr:uid="{00000000-0005-0000-0000-0000FB000000}"/>
    <cellStyle name="ปกติ 2 2" xfId="125" xr:uid="{00000000-0005-0000-0000-0000FC000000}"/>
    <cellStyle name="ปกติ 3" xfId="243" xr:uid="{00000000-0005-0000-0000-0000FD000000}"/>
    <cellStyle name="ปกติ 3 2" xfId="244" xr:uid="{00000000-0005-0000-0000-0000FE000000}"/>
    <cellStyle name="ปกติ 3 2 2" xfId="245" xr:uid="{00000000-0005-0000-0000-0000FF000000}"/>
    <cellStyle name="ปกติ 3 3" xfId="246" xr:uid="{00000000-0005-0000-0000-000000010000}"/>
    <cellStyle name="ปกติ 4" xfId="247" xr:uid="{00000000-0005-0000-0000-000001010000}"/>
    <cellStyle name="ปกติ 4 2" xfId="248" xr:uid="{00000000-0005-0000-0000-000002010000}"/>
    <cellStyle name="ปกติ 5" xfId="249" xr:uid="{00000000-0005-0000-0000-000003010000}"/>
    <cellStyle name="ปกติ 6" xfId="250" xr:uid="{00000000-0005-0000-0000-000004010000}"/>
    <cellStyle name="ปกติ_1" xfId="24" xr:uid="{00000000-0005-0000-0000-00000501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4"/>
  <sheetViews>
    <sheetView tabSelected="1" zoomScaleNormal="100" zoomScaleSheetLayoutView="100" workbookViewId="0">
      <selection activeCell="M14" sqref="M14"/>
    </sheetView>
  </sheetViews>
  <sheetFormatPr defaultRowHeight="21.2" customHeight="1"/>
  <cols>
    <col min="1" max="3" width="1.7109375" style="9" customWidth="1"/>
    <col min="4" max="4" width="40.85546875" style="9" customWidth="1"/>
    <col min="5" max="5" width="8.28515625" style="14" customWidth="1"/>
    <col min="6" max="6" width="1" style="9" customWidth="1"/>
    <col min="7" max="7" width="14.42578125" style="11" bestFit="1" customWidth="1"/>
    <col min="8" max="8" width="1" style="27" customWidth="1"/>
    <col min="9" max="9" width="13.7109375" style="11" customWidth="1"/>
    <col min="10" max="11" width="9.140625" style="9"/>
    <col min="12" max="12" width="12.140625" style="9" bestFit="1" customWidth="1"/>
    <col min="13" max="221" width="9.140625" style="9"/>
    <col min="222" max="225" width="2.5703125" style="9" customWidth="1"/>
    <col min="226" max="226" width="40.5703125" style="9" customWidth="1"/>
    <col min="227" max="227" width="8.42578125" style="9" customWidth="1"/>
    <col min="228" max="228" width="1.5703125" style="9" customWidth="1"/>
    <col min="229" max="229" width="12.5703125" style="9" customWidth="1"/>
    <col min="230" max="230" width="1.5703125" style="9" customWidth="1"/>
    <col min="231" max="231" width="12.5703125" style="9" customWidth="1"/>
    <col min="232" max="232" width="11" style="9" bestFit="1" customWidth="1"/>
    <col min="233" max="234" width="13.85546875" style="9" customWidth="1"/>
    <col min="235" max="477" width="9.140625" style="9"/>
    <col min="478" max="481" width="2.5703125" style="9" customWidth="1"/>
    <col min="482" max="482" width="40.5703125" style="9" customWidth="1"/>
    <col min="483" max="483" width="8.42578125" style="9" customWidth="1"/>
    <col min="484" max="484" width="1.5703125" style="9" customWidth="1"/>
    <col min="485" max="485" width="12.5703125" style="9" customWidth="1"/>
    <col min="486" max="486" width="1.5703125" style="9" customWidth="1"/>
    <col min="487" max="487" width="12.5703125" style="9" customWidth="1"/>
    <col min="488" max="488" width="11" style="9" bestFit="1" customWidth="1"/>
    <col min="489" max="490" width="13.85546875" style="9" customWidth="1"/>
    <col min="491" max="733" width="9.140625" style="9"/>
    <col min="734" max="737" width="2.5703125" style="9" customWidth="1"/>
    <col min="738" max="738" width="40.5703125" style="9" customWidth="1"/>
    <col min="739" max="739" width="8.42578125" style="9" customWidth="1"/>
    <col min="740" max="740" width="1.5703125" style="9" customWidth="1"/>
    <col min="741" max="741" width="12.5703125" style="9" customWidth="1"/>
    <col min="742" max="742" width="1.5703125" style="9" customWidth="1"/>
    <col min="743" max="743" width="12.5703125" style="9" customWidth="1"/>
    <col min="744" max="744" width="11" style="9" bestFit="1" customWidth="1"/>
    <col min="745" max="746" width="13.85546875" style="9" customWidth="1"/>
    <col min="747" max="989" width="9.140625" style="9"/>
    <col min="990" max="993" width="2.5703125" style="9" customWidth="1"/>
    <col min="994" max="994" width="40.5703125" style="9" customWidth="1"/>
    <col min="995" max="995" width="8.42578125" style="9" customWidth="1"/>
    <col min="996" max="996" width="1.5703125" style="9" customWidth="1"/>
    <col min="997" max="997" width="12.5703125" style="9" customWidth="1"/>
    <col min="998" max="998" width="1.5703125" style="9" customWidth="1"/>
    <col min="999" max="999" width="12.5703125" style="9" customWidth="1"/>
    <col min="1000" max="1000" width="11" style="9" bestFit="1" customWidth="1"/>
    <col min="1001" max="1002" width="13.85546875" style="9" customWidth="1"/>
    <col min="1003" max="1245" width="9.140625" style="9"/>
    <col min="1246" max="1249" width="2.5703125" style="9" customWidth="1"/>
    <col min="1250" max="1250" width="40.5703125" style="9" customWidth="1"/>
    <col min="1251" max="1251" width="8.42578125" style="9" customWidth="1"/>
    <col min="1252" max="1252" width="1.5703125" style="9" customWidth="1"/>
    <col min="1253" max="1253" width="12.5703125" style="9" customWidth="1"/>
    <col min="1254" max="1254" width="1.5703125" style="9" customWidth="1"/>
    <col min="1255" max="1255" width="12.5703125" style="9" customWidth="1"/>
    <col min="1256" max="1256" width="11" style="9" bestFit="1" customWidth="1"/>
    <col min="1257" max="1258" width="13.85546875" style="9" customWidth="1"/>
    <col min="1259" max="1501" width="9.140625" style="9"/>
    <col min="1502" max="1505" width="2.5703125" style="9" customWidth="1"/>
    <col min="1506" max="1506" width="40.5703125" style="9" customWidth="1"/>
    <col min="1507" max="1507" width="8.42578125" style="9" customWidth="1"/>
    <col min="1508" max="1508" width="1.5703125" style="9" customWidth="1"/>
    <col min="1509" max="1509" width="12.5703125" style="9" customWidth="1"/>
    <col min="1510" max="1510" width="1.5703125" style="9" customWidth="1"/>
    <col min="1511" max="1511" width="12.5703125" style="9" customWidth="1"/>
    <col min="1512" max="1512" width="11" style="9" bestFit="1" customWidth="1"/>
    <col min="1513" max="1514" width="13.85546875" style="9" customWidth="1"/>
    <col min="1515" max="1757" width="9.140625" style="9"/>
    <col min="1758" max="1761" width="2.5703125" style="9" customWidth="1"/>
    <col min="1762" max="1762" width="40.5703125" style="9" customWidth="1"/>
    <col min="1763" max="1763" width="8.42578125" style="9" customWidth="1"/>
    <col min="1764" max="1764" width="1.5703125" style="9" customWidth="1"/>
    <col min="1765" max="1765" width="12.5703125" style="9" customWidth="1"/>
    <col min="1766" max="1766" width="1.5703125" style="9" customWidth="1"/>
    <col min="1767" max="1767" width="12.5703125" style="9" customWidth="1"/>
    <col min="1768" max="1768" width="11" style="9" bestFit="1" customWidth="1"/>
    <col min="1769" max="1770" width="13.85546875" style="9" customWidth="1"/>
    <col min="1771" max="2013" width="9.140625" style="9"/>
    <col min="2014" max="2017" width="2.5703125" style="9" customWidth="1"/>
    <col min="2018" max="2018" width="40.5703125" style="9" customWidth="1"/>
    <col min="2019" max="2019" width="8.42578125" style="9" customWidth="1"/>
    <col min="2020" max="2020" width="1.5703125" style="9" customWidth="1"/>
    <col min="2021" max="2021" width="12.5703125" style="9" customWidth="1"/>
    <col min="2022" max="2022" width="1.5703125" style="9" customWidth="1"/>
    <col min="2023" max="2023" width="12.5703125" style="9" customWidth="1"/>
    <col min="2024" max="2024" width="11" style="9" bestFit="1" customWidth="1"/>
    <col min="2025" max="2026" width="13.85546875" style="9" customWidth="1"/>
    <col min="2027" max="2269" width="9.140625" style="9"/>
    <col min="2270" max="2273" width="2.5703125" style="9" customWidth="1"/>
    <col min="2274" max="2274" width="40.5703125" style="9" customWidth="1"/>
    <col min="2275" max="2275" width="8.42578125" style="9" customWidth="1"/>
    <col min="2276" max="2276" width="1.5703125" style="9" customWidth="1"/>
    <col min="2277" max="2277" width="12.5703125" style="9" customWidth="1"/>
    <col min="2278" max="2278" width="1.5703125" style="9" customWidth="1"/>
    <col min="2279" max="2279" width="12.5703125" style="9" customWidth="1"/>
    <col min="2280" max="2280" width="11" style="9" bestFit="1" customWidth="1"/>
    <col min="2281" max="2282" width="13.85546875" style="9" customWidth="1"/>
    <col min="2283" max="2525" width="9.140625" style="9"/>
    <col min="2526" max="2529" width="2.5703125" style="9" customWidth="1"/>
    <col min="2530" max="2530" width="40.5703125" style="9" customWidth="1"/>
    <col min="2531" max="2531" width="8.42578125" style="9" customWidth="1"/>
    <col min="2532" max="2532" width="1.5703125" style="9" customWidth="1"/>
    <col min="2533" max="2533" width="12.5703125" style="9" customWidth="1"/>
    <col min="2534" max="2534" width="1.5703125" style="9" customWidth="1"/>
    <col min="2535" max="2535" width="12.5703125" style="9" customWidth="1"/>
    <col min="2536" max="2536" width="11" style="9" bestFit="1" customWidth="1"/>
    <col min="2537" max="2538" width="13.85546875" style="9" customWidth="1"/>
    <col min="2539" max="2781" width="9.140625" style="9"/>
    <col min="2782" max="2785" width="2.5703125" style="9" customWidth="1"/>
    <col min="2786" max="2786" width="40.5703125" style="9" customWidth="1"/>
    <col min="2787" max="2787" width="8.42578125" style="9" customWidth="1"/>
    <col min="2788" max="2788" width="1.5703125" style="9" customWidth="1"/>
    <col min="2789" max="2789" width="12.5703125" style="9" customWidth="1"/>
    <col min="2790" max="2790" width="1.5703125" style="9" customWidth="1"/>
    <col min="2791" max="2791" width="12.5703125" style="9" customWidth="1"/>
    <col min="2792" max="2792" width="11" style="9" bestFit="1" customWidth="1"/>
    <col min="2793" max="2794" width="13.85546875" style="9" customWidth="1"/>
    <col min="2795" max="3037" width="9.140625" style="9"/>
    <col min="3038" max="3041" width="2.5703125" style="9" customWidth="1"/>
    <col min="3042" max="3042" width="40.5703125" style="9" customWidth="1"/>
    <col min="3043" max="3043" width="8.42578125" style="9" customWidth="1"/>
    <col min="3044" max="3044" width="1.5703125" style="9" customWidth="1"/>
    <col min="3045" max="3045" width="12.5703125" style="9" customWidth="1"/>
    <col min="3046" max="3046" width="1.5703125" style="9" customWidth="1"/>
    <col min="3047" max="3047" width="12.5703125" style="9" customWidth="1"/>
    <col min="3048" max="3048" width="11" style="9" bestFit="1" customWidth="1"/>
    <col min="3049" max="3050" width="13.85546875" style="9" customWidth="1"/>
    <col min="3051" max="3293" width="9.140625" style="9"/>
    <col min="3294" max="3297" width="2.5703125" style="9" customWidth="1"/>
    <col min="3298" max="3298" width="40.5703125" style="9" customWidth="1"/>
    <col min="3299" max="3299" width="8.42578125" style="9" customWidth="1"/>
    <col min="3300" max="3300" width="1.5703125" style="9" customWidth="1"/>
    <col min="3301" max="3301" width="12.5703125" style="9" customWidth="1"/>
    <col min="3302" max="3302" width="1.5703125" style="9" customWidth="1"/>
    <col min="3303" max="3303" width="12.5703125" style="9" customWidth="1"/>
    <col min="3304" max="3304" width="11" style="9" bestFit="1" customWidth="1"/>
    <col min="3305" max="3306" width="13.85546875" style="9" customWidth="1"/>
    <col min="3307" max="3549" width="9.140625" style="9"/>
    <col min="3550" max="3553" width="2.5703125" style="9" customWidth="1"/>
    <col min="3554" max="3554" width="40.5703125" style="9" customWidth="1"/>
    <col min="3555" max="3555" width="8.42578125" style="9" customWidth="1"/>
    <col min="3556" max="3556" width="1.5703125" style="9" customWidth="1"/>
    <col min="3557" max="3557" width="12.5703125" style="9" customWidth="1"/>
    <col min="3558" max="3558" width="1.5703125" style="9" customWidth="1"/>
    <col min="3559" max="3559" width="12.5703125" style="9" customWidth="1"/>
    <col min="3560" max="3560" width="11" style="9" bestFit="1" customWidth="1"/>
    <col min="3561" max="3562" width="13.85546875" style="9" customWidth="1"/>
    <col min="3563" max="3805" width="9.140625" style="9"/>
    <col min="3806" max="3809" width="2.5703125" style="9" customWidth="1"/>
    <col min="3810" max="3810" width="40.5703125" style="9" customWidth="1"/>
    <col min="3811" max="3811" width="8.42578125" style="9" customWidth="1"/>
    <col min="3812" max="3812" width="1.5703125" style="9" customWidth="1"/>
    <col min="3813" max="3813" width="12.5703125" style="9" customWidth="1"/>
    <col min="3814" max="3814" width="1.5703125" style="9" customWidth="1"/>
    <col min="3815" max="3815" width="12.5703125" style="9" customWidth="1"/>
    <col min="3816" max="3816" width="11" style="9" bestFit="1" customWidth="1"/>
    <col min="3817" max="3818" width="13.85546875" style="9" customWidth="1"/>
    <col min="3819" max="4061" width="9.140625" style="9"/>
    <col min="4062" max="4065" width="2.5703125" style="9" customWidth="1"/>
    <col min="4066" max="4066" width="40.5703125" style="9" customWidth="1"/>
    <col min="4067" max="4067" width="8.42578125" style="9" customWidth="1"/>
    <col min="4068" max="4068" width="1.5703125" style="9" customWidth="1"/>
    <col min="4069" max="4069" width="12.5703125" style="9" customWidth="1"/>
    <col min="4070" max="4070" width="1.5703125" style="9" customWidth="1"/>
    <col min="4071" max="4071" width="12.5703125" style="9" customWidth="1"/>
    <col min="4072" max="4072" width="11" style="9" bestFit="1" customWidth="1"/>
    <col min="4073" max="4074" width="13.85546875" style="9" customWidth="1"/>
    <col min="4075" max="4317" width="9.140625" style="9"/>
    <col min="4318" max="4321" width="2.5703125" style="9" customWidth="1"/>
    <col min="4322" max="4322" width="40.5703125" style="9" customWidth="1"/>
    <col min="4323" max="4323" width="8.42578125" style="9" customWidth="1"/>
    <col min="4324" max="4324" width="1.5703125" style="9" customWidth="1"/>
    <col min="4325" max="4325" width="12.5703125" style="9" customWidth="1"/>
    <col min="4326" max="4326" width="1.5703125" style="9" customWidth="1"/>
    <col min="4327" max="4327" width="12.5703125" style="9" customWidth="1"/>
    <col min="4328" max="4328" width="11" style="9" bestFit="1" customWidth="1"/>
    <col min="4329" max="4330" width="13.85546875" style="9" customWidth="1"/>
    <col min="4331" max="4573" width="9.140625" style="9"/>
    <col min="4574" max="4577" width="2.5703125" style="9" customWidth="1"/>
    <col min="4578" max="4578" width="40.5703125" style="9" customWidth="1"/>
    <col min="4579" max="4579" width="8.42578125" style="9" customWidth="1"/>
    <col min="4580" max="4580" width="1.5703125" style="9" customWidth="1"/>
    <col min="4581" max="4581" width="12.5703125" style="9" customWidth="1"/>
    <col min="4582" max="4582" width="1.5703125" style="9" customWidth="1"/>
    <col min="4583" max="4583" width="12.5703125" style="9" customWidth="1"/>
    <col min="4584" max="4584" width="11" style="9" bestFit="1" customWidth="1"/>
    <col min="4585" max="4586" width="13.85546875" style="9" customWidth="1"/>
    <col min="4587" max="4829" width="9.140625" style="9"/>
    <col min="4830" max="4833" width="2.5703125" style="9" customWidth="1"/>
    <col min="4834" max="4834" width="40.5703125" style="9" customWidth="1"/>
    <col min="4835" max="4835" width="8.42578125" style="9" customWidth="1"/>
    <col min="4836" max="4836" width="1.5703125" style="9" customWidth="1"/>
    <col min="4837" max="4837" width="12.5703125" style="9" customWidth="1"/>
    <col min="4838" max="4838" width="1.5703125" style="9" customWidth="1"/>
    <col min="4839" max="4839" width="12.5703125" style="9" customWidth="1"/>
    <col min="4840" max="4840" width="11" style="9" bestFit="1" customWidth="1"/>
    <col min="4841" max="4842" width="13.85546875" style="9" customWidth="1"/>
    <col min="4843" max="5085" width="9.140625" style="9"/>
    <col min="5086" max="5089" width="2.5703125" style="9" customWidth="1"/>
    <col min="5090" max="5090" width="40.5703125" style="9" customWidth="1"/>
    <col min="5091" max="5091" width="8.42578125" style="9" customWidth="1"/>
    <col min="5092" max="5092" width="1.5703125" style="9" customWidth="1"/>
    <col min="5093" max="5093" width="12.5703125" style="9" customWidth="1"/>
    <col min="5094" max="5094" width="1.5703125" style="9" customWidth="1"/>
    <col min="5095" max="5095" width="12.5703125" style="9" customWidth="1"/>
    <col min="5096" max="5096" width="11" style="9" bestFit="1" customWidth="1"/>
    <col min="5097" max="5098" width="13.85546875" style="9" customWidth="1"/>
    <col min="5099" max="5341" width="9.140625" style="9"/>
    <col min="5342" max="5345" width="2.5703125" style="9" customWidth="1"/>
    <col min="5346" max="5346" width="40.5703125" style="9" customWidth="1"/>
    <col min="5347" max="5347" width="8.42578125" style="9" customWidth="1"/>
    <col min="5348" max="5348" width="1.5703125" style="9" customWidth="1"/>
    <col min="5349" max="5349" width="12.5703125" style="9" customWidth="1"/>
    <col min="5350" max="5350" width="1.5703125" style="9" customWidth="1"/>
    <col min="5351" max="5351" width="12.5703125" style="9" customWidth="1"/>
    <col min="5352" max="5352" width="11" style="9" bestFit="1" customWidth="1"/>
    <col min="5353" max="5354" width="13.85546875" style="9" customWidth="1"/>
    <col min="5355" max="5597" width="9.140625" style="9"/>
    <col min="5598" max="5601" width="2.5703125" style="9" customWidth="1"/>
    <col min="5602" max="5602" width="40.5703125" style="9" customWidth="1"/>
    <col min="5603" max="5603" width="8.42578125" style="9" customWidth="1"/>
    <col min="5604" max="5604" width="1.5703125" style="9" customWidth="1"/>
    <col min="5605" max="5605" width="12.5703125" style="9" customWidth="1"/>
    <col min="5606" max="5606" width="1.5703125" style="9" customWidth="1"/>
    <col min="5607" max="5607" width="12.5703125" style="9" customWidth="1"/>
    <col min="5608" max="5608" width="11" style="9" bestFit="1" customWidth="1"/>
    <col min="5609" max="5610" width="13.85546875" style="9" customWidth="1"/>
    <col min="5611" max="5853" width="9.140625" style="9"/>
    <col min="5854" max="5857" width="2.5703125" style="9" customWidth="1"/>
    <col min="5858" max="5858" width="40.5703125" style="9" customWidth="1"/>
    <col min="5859" max="5859" width="8.42578125" style="9" customWidth="1"/>
    <col min="5860" max="5860" width="1.5703125" style="9" customWidth="1"/>
    <col min="5861" max="5861" width="12.5703125" style="9" customWidth="1"/>
    <col min="5862" max="5862" width="1.5703125" style="9" customWidth="1"/>
    <col min="5863" max="5863" width="12.5703125" style="9" customWidth="1"/>
    <col min="5864" max="5864" width="11" style="9" bestFit="1" customWidth="1"/>
    <col min="5865" max="5866" width="13.85546875" style="9" customWidth="1"/>
    <col min="5867" max="6109" width="9.140625" style="9"/>
    <col min="6110" max="6113" width="2.5703125" style="9" customWidth="1"/>
    <col min="6114" max="6114" width="40.5703125" style="9" customWidth="1"/>
    <col min="6115" max="6115" width="8.42578125" style="9" customWidth="1"/>
    <col min="6116" max="6116" width="1.5703125" style="9" customWidth="1"/>
    <col min="6117" max="6117" width="12.5703125" style="9" customWidth="1"/>
    <col min="6118" max="6118" width="1.5703125" style="9" customWidth="1"/>
    <col min="6119" max="6119" width="12.5703125" style="9" customWidth="1"/>
    <col min="6120" max="6120" width="11" style="9" bestFit="1" customWidth="1"/>
    <col min="6121" max="6122" width="13.85546875" style="9" customWidth="1"/>
    <col min="6123" max="6365" width="9.140625" style="9"/>
    <col min="6366" max="6369" width="2.5703125" style="9" customWidth="1"/>
    <col min="6370" max="6370" width="40.5703125" style="9" customWidth="1"/>
    <col min="6371" max="6371" width="8.42578125" style="9" customWidth="1"/>
    <col min="6372" max="6372" width="1.5703125" style="9" customWidth="1"/>
    <col min="6373" max="6373" width="12.5703125" style="9" customWidth="1"/>
    <col min="6374" max="6374" width="1.5703125" style="9" customWidth="1"/>
    <col min="6375" max="6375" width="12.5703125" style="9" customWidth="1"/>
    <col min="6376" max="6376" width="11" style="9" bestFit="1" customWidth="1"/>
    <col min="6377" max="6378" width="13.85546875" style="9" customWidth="1"/>
    <col min="6379" max="6621" width="9.140625" style="9"/>
    <col min="6622" max="6625" width="2.5703125" style="9" customWidth="1"/>
    <col min="6626" max="6626" width="40.5703125" style="9" customWidth="1"/>
    <col min="6627" max="6627" width="8.42578125" style="9" customWidth="1"/>
    <col min="6628" max="6628" width="1.5703125" style="9" customWidth="1"/>
    <col min="6629" max="6629" width="12.5703125" style="9" customWidth="1"/>
    <col min="6630" max="6630" width="1.5703125" style="9" customWidth="1"/>
    <col min="6631" max="6631" width="12.5703125" style="9" customWidth="1"/>
    <col min="6632" max="6632" width="11" style="9" bestFit="1" customWidth="1"/>
    <col min="6633" max="6634" width="13.85546875" style="9" customWidth="1"/>
    <col min="6635" max="6877" width="9.140625" style="9"/>
    <col min="6878" max="6881" width="2.5703125" style="9" customWidth="1"/>
    <col min="6882" max="6882" width="40.5703125" style="9" customWidth="1"/>
    <col min="6883" max="6883" width="8.42578125" style="9" customWidth="1"/>
    <col min="6884" max="6884" width="1.5703125" style="9" customWidth="1"/>
    <col min="6885" max="6885" width="12.5703125" style="9" customWidth="1"/>
    <col min="6886" max="6886" width="1.5703125" style="9" customWidth="1"/>
    <col min="6887" max="6887" width="12.5703125" style="9" customWidth="1"/>
    <col min="6888" max="6888" width="11" style="9" bestFit="1" customWidth="1"/>
    <col min="6889" max="6890" width="13.85546875" style="9" customWidth="1"/>
    <col min="6891" max="7133" width="9.140625" style="9"/>
    <col min="7134" max="7137" width="2.5703125" style="9" customWidth="1"/>
    <col min="7138" max="7138" width="40.5703125" style="9" customWidth="1"/>
    <col min="7139" max="7139" width="8.42578125" style="9" customWidth="1"/>
    <col min="7140" max="7140" width="1.5703125" style="9" customWidth="1"/>
    <col min="7141" max="7141" width="12.5703125" style="9" customWidth="1"/>
    <col min="7142" max="7142" width="1.5703125" style="9" customWidth="1"/>
    <col min="7143" max="7143" width="12.5703125" style="9" customWidth="1"/>
    <col min="7144" max="7144" width="11" style="9" bestFit="1" customWidth="1"/>
    <col min="7145" max="7146" width="13.85546875" style="9" customWidth="1"/>
    <col min="7147" max="7389" width="9.140625" style="9"/>
    <col min="7390" max="7393" width="2.5703125" style="9" customWidth="1"/>
    <col min="7394" max="7394" width="40.5703125" style="9" customWidth="1"/>
    <col min="7395" max="7395" width="8.42578125" style="9" customWidth="1"/>
    <col min="7396" max="7396" width="1.5703125" style="9" customWidth="1"/>
    <col min="7397" max="7397" width="12.5703125" style="9" customWidth="1"/>
    <col min="7398" max="7398" width="1.5703125" style="9" customWidth="1"/>
    <col min="7399" max="7399" width="12.5703125" style="9" customWidth="1"/>
    <col min="7400" max="7400" width="11" style="9" bestFit="1" customWidth="1"/>
    <col min="7401" max="7402" width="13.85546875" style="9" customWidth="1"/>
    <col min="7403" max="7645" width="9.140625" style="9"/>
    <col min="7646" max="7649" width="2.5703125" style="9" customWidth="1"/>
    <col min="7650" max="7650" width="40.5703125" style="9" customWidth="1"/>
    <col min="7651" max="7651" width="8.42578125" style="9" customWidth="1"/>
    <col min="7652" max="7652" width="1.5703125" style="9" customWidth="1"/>
    <col min="7653" max="7653" width="12.5703125" style="9" customWidth="1"/>
    <col min="7654" max="7654" width="1.5703125" style="9" customWidth="1"/>
    <col min="7655" max="7655" width="12.5703125" style="9" customWidth="1"/>
    <col min="7656" max="7656" width="11" style="9" bestFit="1" customWidth="1"/>
    <col min="7657" max="7658" width="13.85546875" style="9" customWidth="1"/>
    <col min="7659" max="7901" width="9.140625" style="9"/>
    <col min="7902" max="7905" width="2.5703125" style="9" customWidth="1"/>
    <col min="7906" max="7906" width="40.5703125" style="9" customWidth="1"/>
    <col min="7907" max="7907" width="8.42578125" style="9" customWidth="1"/>
    <col min="7908" max="7908" width="1.5703125" style="9" customWidth="1"/>
    <col min="7909" max="7909" width="12.5703125" style="9" customWidth="1"/>
    <col min="7910" max="7910" width="1.5703125" style="9" customWidth="1"/>
    <col min="7911" max="7911" width="12.5703125" style="9" customWidth="1"/>
    <col min="7912" max="7912" width="11" style="9" bestFit="1" customWidth="1"/>
    <col min="7913" max="7914" width="13.85546875" style="9" customWidth="1"/>
    <col min="7915" max="8157" width="9.140625" style="9"/>
    <col min="8158" max="8161" width="2.5703125" style="9" customWidth="1"/>
    <col min="8162" max="8162" width="40.5703125" style="9" customWidth="1"/>
    <col min="8163" max="8163" width="8.42578125" style="9" customWidth="1"/>
    <col min="8164" max="8164" width="1.5703125" style="9" customWidth="1"/>
    <col min="8165" max="8165" width="12.5703125" style="9" customWidth="1"/>
    <col min="8166" max="8166" width="1.5703125" style="9" customWidth="1"/>
    <col min="8167" max="8167" width="12.5703125" style="9" customWidth="1"/>
    <col min="8168" max="8168" width="11" style="9" bestFit="1" customWidth="1"/>
    <col min="8169" max="8170" width="13.85546875" style="9" customWidth="1"/>
    <col min="8171" max="8413" width="9.140625" style="9"/>
    <col min="8414" max="8417" width="2.5703125" style="9" customWidth="1"/>
    <col min="8418" max="8418" width="40.5703125" style="9" customWidth="1"/>
    <col min="8419" max="8419" width="8.42578125" style="9" customWidth="1"/>
    <col min="8420" max="8420" width="1.5703125" style="9" customWidth="1"/>
    <col min="8421" max="8421" width="12.5703125" style="9" customWidth="1"/>
    <col min="8422" max="8422" width="1.5703125" style="9" customWidth="1"/>
    <col min="8423" max="8423" width="12.5703125" style="9" customWidth="1"/>
    <col min="8424" max="8424" width="11" style="9" bestFit="1" customWidth="1"/>
    <col min="8425" max="8426" width="13.85546875" style="9" customWidth="1"/>
    <col min="8427" max="8669" width="9.140625" style="9"/>
    <col min="8670" max="8673" width="2.5703125" style="9" customWidth="1"/>
    <col min="8674" max="8674" width="40.5703125" style="9" customWidth="1"/>
    <col min="8675" max="8675" width="8.42578125" style="9" customWidth="1"/>
    <col min="8676" max="8676" width="1.5703125" style="9" customWidth="1"/>
    <col min="8677" max="8677" width="12.5703125" style="9" customWidth="1"/>
    <col min="8678" max="8678" width="1.5703125" style="9" customWidth="1"/>
    <col min="8679" max="8679" width="12.5703125" style="9" customWidth="1"/>
    <col min="8680" max="8680" width="11" style="9" bestFit="1" customWidth="1"/>
    <col min="8681" max="8682" width="13.85546875" style="9" customWidth="1"/>
    <col min="8683" max="8925" width="9.140625" style="9"/>
    <col min="8926" max="8929" width="2.5703125" style="9" customWidth="1"/>
    <col min="8930" max="8930" width="40.5703125" style="9" customWidth="1"/>
    <col min="8931" max="8931" width="8.42578125" style="9" customWidth="1"/>
    <col min="8932" max="8932" width="1.5703125" style="9" customWidth="1"/>
    <col min="8933" max="8933" width="12.5703125" style="9" customWidth="1"/>
    <col min="8934" max="8934" width="1.5703125" style="9" customWidth="1"/>
    <col min="8935" max="8935" width="12.5703125" style="9" customWidth="1"/>
    <col min="8936" max="8936" width="11" style="9" bestFit="1" customWidth="1"/>
    <col min="8937" max="8938" width="13.85546875" style="9" customWidth="1"/>
    <col min="8939" max="9181" width="9.140625" style="9"/>
    <col min="9182" max="9185" width="2.5703125" style="9" customWidth="1"/>
    <col min="9186" max="9186" width="40.5703125" style="9" customWidth="1"/>
    <col min="9187" max="9187" width="8.42578125" style="9" customWidth="1"/>
    <col min="9188" max="9188" width="1.5703125" style="9" customWidth="1"/>
    <col min="9189" max="9189" width="12.5703125" style="9" customWidth="1"/>
    <col min="9190" max="9190" width="1.5703125" style="9" customWidth="1"/>
    <col min="9191" max="9191" width="12.5703125" style="9" customWidth="1"/>
    <col min="9192" max="9192" width="11" style="9" bestFit="1" customWidth="1"/>
    <col min="9193" max="9194" width="13.85546875" style="9" customWidth="1"/>
    <col min="9195" max="9437" width="9.140625" style="9"/>
    <col min="9438" max="9441" width="2.5703125" style="9" customWidth="1"/>
    <col min="9442" max="9442" width="40.5703125" style="9" customWidth="1"/>
    <col min="9443" max="9443" width="8.42578125" style="9" customWidth="1"/>
    <col min="9444" max="9444" width="1.5703125" style="9" customWidth="1"/>
    <col min="9445" max="9445" width="12.5703125" style="9" customWidth="1"/>
    <col min="9446" max="9446" width="1.5703125" style="9" customWidth="1"/>
    <col min="9447" max="9447" width="12.5703125" style="9" customWidth="1"/>
    <col min="9448" max="9448" width="11" style="9" bestFit="1" customWidth="1"/>
    <col min="9449" max="9450" width="13.85546875" style="9" customWidth="1"/>
    <col min="9451" max="9693" width="9.140625" style="9"/>
    <col min="9694" max="9697" width="2.5703125" style="9" customWidth="1"/>
    <col min="9698" max="9698" width="40.5703125" style="9" customWidth="1"/>
    <col min="9699" max="9699" width="8.42578125" style="9" customWidth="1"/>
    <col min="9700" max="9700" width="1.5703125" style="9" customWidth="1"/>
    <col min="9701" max="9701" width="12.5703125" style="9" customWidth="1"/>
    <col min="9702" max="9702" width="1.5703125" style="9" customWidth="1"/>
    <col min="9703" max="9703" width="12.5703125" style="9" customWidth="1"/>
    <col min="9704" max="9704" width="11" style="9" bestFit="1" customWidth="1"/>
    <col min="9705" max="9706" width="13.85546875" style="9" customWidth="1"/>
    <col min="9707" max="9949" width="9.140625" style="9"/>
    <col min="9950" max="9953" width="2.5703125" style="9" customWidth="1"/>
    <col min="9954" max="9954" width="40.5703125" style="9" customWidth="1"/>
    <col min="9955" max="9955" width="8.42578125" style="9" customWidth="1"/>
    <col min="9956" max="9956" width="1.5703125" style="9" customWidth="1"/>
    <col min="9957" max="9957" width="12.5703125" style="9" customWidth="1"/>
    <col min="9958" max="9958" width="1.5703125" style="9" customWidth="1"/>
    <col min="9959" max="9959" width="12.5703125" style="9" customWidth="1"/>
    <col min="9960" max="9960" width="11" style="9" bestFit="1" customWidth="1"/>
    <col min="9961" max="9962" width="13.85546875" style="9" customWidth="1"/>
    <col min="9963" max="10205" width="9.140625" style="9"/>
    <col min="10206" max="10209" width="2.5703125" style="9" customWidth="1"/>
    <col min="10210" max="10210" width="40.5703125" style="9" customWidth="1"/>
    <col min="10211" max="10211" width="8.42578125" style="9" customWidth="1"/>
    <col min="10212" max="10212" width="1.5703125" style="9" customWidth="1"/>
    <col min="10213" max="10213" width="12.5703125" style="9" customWidth="1"/>
    <col min="10214" max="10214" width="1.5703125" style="9" customWidth="1"/>
    <col min="10215" max="10215" width="12.5703125" style="9" customWidth="1"/>
    <col min="10216" max="10216" width="11" style="9" bestFit="1" customWidth="1"/>
    <col min="10217" max="10218" width="13.85546875" style="9" customWidth="1"/>
    <col min="10219" max="10461" width="9.140625" style="9"/>
    <col min="10462" max="10465" width="2.5703125" style="9" customWidth="1"/>
    <col min="10466" max="10466" width="40.5703125" style="9" customWidth="1"/>
    <col min="10467" max="10467" width="8.42578125" style="9" customWidth="1"/>
    <col min="10468" max="10468" width="1.5703125" style="9" customWidth="1"/>
    <col min="10469" max="10469" width="12.5703125" style="9" customWidth="1"/>
    <col min="10470" max="10470" width="1.5703125" style="9" customWidth="1"/>
    <col min="10471" max="10471" width="12.5703125" style="9" customWidth="1"/>
    <col min="10472" max="10472" width="11" style="9" bestFit="1" customWidth="1"/>
    <col min="10473" max="10474" width="13.85546875" style="9" customWidth="1"/>
    <col min="10475" max="10717" width="9.140625" style="9"/>
    <col min="10718" max="10721" width="2.5703125" style="9" customWidth="1"/>
    <col min="10722" max="10722" width="40.5703125" style="9" customWidth="1"/>
    <col min="10723" max="10723" width="8.42578125" style="9" customWidth="1"/>
    <col min="10724" max="10724" width="1.5703125" style="9" customWidth="1"/>
    <col min="10725" max="10725" width="12.5703125" style="9" customWidth="1"/>
    <col min="10726" max="10726" width="1.5703125" style="9" customWidth="1"/>
    <col min="10727" max="10727" width="12.5703125" style="9" customWidth="1"/>
    <col min="10728" max="10728" width="11" style="9" bestFit="1" customWidth="1"/>
    <col min="10729" max="10730" width="13.85546875" style="9" customWidth="1"/>
    <col min="10731" max="10973" width="9.140625" style="9"/>
    <col min="10974" max="10977" width="2.5703125" style="9" customWidth="1"/>
    <col min="10978" max="10978" width="40.5703125" style="9" customWidth="1"/>
    <col min="10979" max="10979" width="8.42578125" style="9" customWidth="1"/>
    <col min="10980" max="10980" width="1.5703125" style="9" customWidth="1"/>
    <col min="10981" max="10981" width="12.5703125" style="9" customWidth="1"/>
    <col min="10982" max="10982" width="1.5703125" style="9" customWidth="1"/>
    <col min="10983" max="10983" width="12.5703125" style="9" customWidth="1"/>
    <col min="10984" max="10984" width="11" style="9" bestFit="1" customWidth="1"/>
    <col min="10985" max="10986" width="13.85546875" style="9" customWidth="1"/>
    <col min="10987" max="11229" width="9.140625" style="9"/>
    <col min="11230" max="11233" width="2.5703125" style="9" customWidth="1"/>
    <col min="11234" max="11234" width="40.5703125" style="9" customWidth="1"/>
    <col min="11235" max="11235" width="8.42578125" style="9" customWidth="1"/>
    <col min="11236" max="11236" width="1.5703125" style="9" customWidth="1"/>
    <col min="11237" max="11237" width="12.5703125" style="9" customWidth="1"/>
    <col min="11238" max="11238" width="1.5703125" style="9" customWidth="1"/>
    <col min="11239" max="11239" width="12.5703125" style="9" customWidth="1"/>
    <col min="11240" max="11240" width="11" style="9" bestFit="1" customWidth="1"/>
    <col min="11241" max="11242" width="13.85546875" style="9" customWidth="1"/>
    <col min="11243" max="11485" width="9.140625" style="9"/>
    <col min="11486" max="11489" width="2.5703125" style="9" customWidth="1"/>
    <col min="11490" max="11490" width="40.5703125" style="9" customWidth="1"/>
    <col min="11491" max="11491" width="8.42578125" style="9" customWidth="1"/>
    <col min="11492" max="11492" width="1.5703125" style="9" customWidth="1"/>
    <col min="11493" max="11493" width="12.5703125" style="9" customWidth="1"/>
    <col min="11494" max="11494" width="1.5703125" style="9" customWidth="1"/>
    <col min="11495" max="11495" width="12.5703125" style="9" customWidth="1"/>
    <col min="11496" max="11496" width="11" style="9" bestFit="1" customWidth="1"/>
    <col min="11497" max="11498" width="13.85546875" style="9" customWidth="1"/>
    <col min="11499" max="11741" width="9.140625" style="9"/>
    <col min="11742" max="11745" width="2.5703125" style="9" customWidth="1"/>
    <col min="11746" max="11746" width="40.5703125" style="9" customWidth="1"/>
    <col min="11747" max="11747" width="8.42578125" style="9" customWidth="1"/>
    <col min="11748" max="11748" width="1.5703125" style="9" customWidth="1"/>
    <col min="11749" max="11749" width="12.5703125" style="9" customWidth="1"/>
    <col min="11750" max="11750" width="1.5703125" style="9" customWidth="1"/>
    <col min="11751" max="11751" width="12.5703125" style="9" customWidth="1"/>
    <col min="11752" max="11752" width="11" style="9" bestFit="1" customWidth="1"/>
    <col min="11753" max="11754" width="13.85546875" style="9" customWidth="1"/>
    <col min="11755" max="11997" width="9.140625" style="9"/>
    <col min="11998" max="12001" width="2.5703125" style="9" customWidth="1"/>
    <col min="12002" max="12002" width="40.5703125" style="9" customWidth="1"/>
    <col min="12003" max="12003" width="8.42578125" style="9" customWidth="1"/>
    <col min="12004" max="12004" width="1.5703125" style="9" customWidth="1"/>
    <col min="12005" max="12005" width="12.5703125" style="9" customWidth="1"/>
    <col min="12006" max="12006" width="1.5703125" style="9" customWidth="1"/>
    <col min="12007" max="12007" width="12.5703125" style="9" customWidth="1"/>
    <col min="12008" max="12008" width="11" style="9" bestFit="1" customWidth="1"/>
    <col min="12009" max="12010" width="13.85546875" style="9" customWidth="1"/>
    <col min="12011" max="12253" width="9.140625" style="9"/>
    <col min="12254" max="12257" width="2.5703125" style="9" customWidth="1"/>
    <col min="12258" max="12258" width="40.5703125" style="9" customWidth="1"/>
    <col min="12259" max="12259" width="8.42578125" style="9" customWidth="1"/>
    <col min="12260" max="12260" width="1.5703125" style="9" customWidth="1"/>
    <col min="12261" max="12261" width="12.5703125" style="9" customWidth="1"/>
    <col min="12262" max="12262" width="1.5703125" style="9" customWidth="1"/>
    <col min="12263" max="12263" width="12.5703125" style="9" customWidth="1"/>
    <col min="12264" max="12264" width="11" style="9" bestFit="1" customWidth="1"/>
    <col min="12265" max="12266" width="13.85546875" style="9" customWidth="1"/>
    <col min="12267" max="12509" width="9.140625" style="9"/>
    <col min="12510" max="12513" width="2.5703125" style="9" customWidth="1"/>
    <col min="12514" max="12514" width="40.5703125" style="9" customWidth="1"/>
    <col min="12515" max="12515" width="8.42578125" style="9" customWidth="1"/>
    <col min="12516" max="12516" width="1.5703125" style="9" customWidth="1"/>
    <col min="12517" max="12517" width="12.5703125" style="9" customWidth="1"/>
    <col min="12518" max="12518" width="1.5703125" style="9" customWidth="1"/>
    <col min="12519" max="12519" width="12.5703125" style="9" customWidth="1"/>
    <col min="12520" max="12520" width="11" style="9" bestFit="1" customWidth="1"/>
    <col min="12521" max="12522" width="13.85546875" style="9" customWidth="1"/>
    <col min="12523" max="12765" width="9.140625" style="9"/>
    <col min="12766" max="12769" width="2.5703125" style="9" customWidth="1"/>
    <col min="12770" max="12770" width="40.5703125" style="9" customWidth="1"/>
    <col min="12771" max="12771" width="8.42578125" style="9" customWidth="1"/>
    <col min="12772" max="12772" width="1.5703125" style="9" customWidth="1"/>
    <col min="12773" max="12773" width="12.5703125" style="9" customWidth="1"/>
    <col min="12774" max="12774" width="1.5703125" style="9" customWidth="1"/>
    <col min="12775" max="12775" width="12.5703125" style="9" customWidth="1"/>
    <col min="12776" max="12776" width="11" style="9" bestFit="1" customWidth="1"/>
    <col min="12777" max="12778" width="13.85546875" style="9" customWidth="1"/>
    <col min="12779" max="13021" width="9.140625" style="9"/>
    <col min="13022" max="13025" width="2.5703125" style="9" customWidth="1"/>
    <col min="13026" max="13026" width="40.5703125" style="9" customWidth="1"/>
    <col min="13027" max="13027" width="8.42578125" style="9" customWidth="1"/>
    <col min="13028" max="13028" width="1.5703125" style="9" customWidth="1"/>
    <col min="13029" max="13029" width="12.5703125" style="9" customWidth="1"/>
    <col min="13030" max="13030" width="1.5703125" style="9" customWidth="1"/>
    <col min="13031" max="13031" width="12.5703125" style="9" customWidth="1"/>
    <col min="13032" max="13032" width="11" style="9" bestFit="1" customWidth="1"/>
    <col min="13033" max="13034" width="13.85546875" style="9" customWidth="1"/>
    <col min="13035" max="13277" width="9.140625" style="9"/>
    <col min="13278" max="13281" width="2.5703125" style="9" customWidth="1"/>
    <col min="13282" max="13282" width="40.5703125" style="9" customWidth="1"/>
    <col min="13283" max="13283" width="8.42578125" style="9" customWidth="1"/>
    <col min="13284" max="13284" width="1.5703125" style="9" customWidth="1"/>
    <col min="13285" max="13285" width="12.5703125" style="9" customWidth="1"/>
    <col min="13286" max="13286" width="1.5703125" style="9" customWidth="1"/>
    <col min="13287" max="13287" width="12.5703125" style="9" customWidth="1"/>
    <col min="13288" max="13288" width="11" style="9" bestFit="1" customWidth="1"/>
    <col min="13289" max="13290" width="13.85546875" style="9" customWidth="1"/>
    <col min="13291" max="13533" width="9.140625" style="9"/>
    <col min="13534" max="13537" width="2.5703125" style="9" customWidth="1"/>
    <col min="13538" max="13538" width="40.5703125" style="9" customWidth="1"/>
    <col min="13539" max="13539" width="8.42578125" style="9" customWidth="1"/>
    <col min="13540" max="13540" width="1.5703125" style="9" customWidth="1"/>
    <col min="13541" max="13541" width="12.5703125" style="9" customWidth="1"/>
    <col min="13542" max="13542" width="1.5703125" style="9" customWidth="1"/>
    <col min="13543" max="13543" width="12.5703125" style="9" customWidth="1"/>
    <col min="13544" max="13544" width="11" style="9" bestFit="1" customWidth="1"/>
    <col min="13545" max="13546" width="13.85546875" style="9" customWidth="1"/>
    <col min="13547" max="13789" width="9.140625" style="9"/>
    <col min="13790" max="13793" width="2.5703125" style="9" customWidth="1"/>
    <col min="13794" max="13794" width="40.5703125" style="9" customWidth="1"/>
    <col min="13795" max="13795" width="8.42578125" style="9" customWidth="1"/>
    <col min="13796" max="13796" width="1.5703125" style="9" customWidth="1"/>
    <col min="13797" max="13797" width="12.5703125" style="9" customWidth="1"/>
    <col min="13798" max="13798" width="1.5703125" style="9" customWidth="1"/>
    <col min="13799" max="13799" width="12.5703125" style="9" customWidth="1"/>
    <col min="13800" max="13800" width="11" style="9" bestFit="1" customWidth="1"/>
    <col min="13801" max="13802" width="13.85546875" style="9" customWidth="1"/>
    <col min="13803" max="14045" width="9.140625" style="9"/>
    <col min="14046" max="14049" width="2.5703125" style="9" customWidth="1"/>
    <col min="14050" max="14050" width="40.5703125" style="9" customWidth="1"/>
    <col min="14051" max="14051" width="8.42578125" style="9" customWidth="1"/>
    <col min="14052" max="14052" width="1.5703125" style="9" customWidth="1"/>
    <col min="14053" max="14053" width="12.5703125" style="9" customWidth="1"/>
    <col min="14054" max="14054" width="1.5703125" style="9" customWidth="1"/>
    <col min="14055" max="14055" width="12.5703125" style="9" customWidth="1"/>
    <col min="14056" max="14056" width="11" style="9" bestFit="1" customWidth="1"/>
    <col min="14057" max="14058" width="13.85546875" style="9" customWidth="1"/>
    <col min="14059" max="14301" width="9.140625" style="9"/>
    <col min="14302" max="14305" width="2.5703125" style="9" customWidth="1"/>
    <col min="14306" max="14306" width="40.5703125" style="9" customWidth="1"/>
    <col min="14307" max="14307" width="8.42578125" style="9" customWidth="1"/>
    <col min="14308" max="14308" width="1.5703125" style="9" customWidth="1"/>
    <col min="14309" max="14309" width="12.5703125" style="9" customWidth="1"/>
    <col min="14310" max="14310" width="1.5703125" style="9" customWidth="1"/>
    <col min="14311" max="14311" width="12.5703125" style="9" customWidth="1"/>
    <col min="14312" max="14312" width="11" style="9" bestFit="1" customWidth="1"/>
    <col min="14313" max="14314" width="13.85546875" style="9" customWidth="1"/>
    <col min="14315" max="14557" width="9.140625" style="9"/>
    <col min="14558" max="14561" width="2.5703125" style="9" customWidth="1"/>
    <col min="14562" max="14562" width="40.5703125" style="9" customWidth="1"/>
    <col min="14563" max="14563" width="8.42578125" style="9" customWidth="1"/>
    <col min="14564" max="14564" width="1.5703125" style="9" customWidth="1"/>
    <col min="14565" max="14565" width="12.5703125" style="9" customWidth="1"/>
    <col min="14566" max="14566" width="1.5703125" style="9" customWidth="1"/>
    <col min="14567" max="14567" width="12.5703125" style="9" customWidth="1"/>
    <col min="14568" max="14568" width="11" style="9" bestFit="1" customWidth="1"/>
    <col min="14569" max="14570" width="13.85546875" style="9" customWidth="1"/>
    <col min="14571" max="14813" width="9.140625" style="9"/>
    <col min="14814" max="14817" width="2.5703125" style="9" customWidth="1"/>
    <col min="14818" max="14818" width="40.5703125" style="9" customWidth="1"/>
    <col min="14819" max="14819" width="8.42578125" style="9" customWidth="1"/>
    <col min="14820" max="14820" width="1.5703125" style="9" customWidth="1"/>
    <col min="14821" max="14821" width="12.5703125" style="9" customWidth="1"/>
    <col min="14822" max="14822" width="1.5703125" style="9" customWidth="1"/>
    <col min="14823" max="14823" width="12.5703125" style="9" customWidth="1"/>
    <col min="14824" max="14824" width="11" style="9" bestFit="1" customWidth="1"/>
    <col min="14825" max="14826" width="13.85546875" style="9" customWidth="1"/>
    <col min="14827" max="15069" width="9.140625" style="9"/>
    <col min="15070" max="15073" width="2.5703125" style="9" customWidth="1"/>
    <col min="15074" max="15074" width="40.5703125" style="9" customWidth="1"/>
    <col min="15075" max="15075" width="8.42578125" style="9" customWidth="1"/>
    <col min="15076" max="15076" width="1.5703125" style="9" customWidth="1"/>
    <col min="15077" max="15077" width="12.5703125" style="9" customWidth="1"/>
    <col min="15078" max="15078" width="1.5703125" style="9" customWidth="1"/>
    <col min="15079" max="15079" width="12.5703125" style="9" customWidth="1"/>
    <col min="15080" max="15080" width="11" style="9" bestFit="1" customWidth="1"/>
    <col min="15081" max="15082" width="13.85546875" style="9" customWidth="1"/>
    <col min="15083" max="15325" width="9.140625" style="9"/>
    <col min="15326" max="15329" width="2.5703125" style="9" customWidth="1"/>
    <col min="15330" max="15330" width="40.5703125" style="9" customWidth="1"/>
    <col min="15331" max="15331" width="8.42578125" style="9" customWidth="1"/>
    <col min="15332" max="15332" width="1.5703125" style="9" customWidth="1"/>
    <col min="15333" max="15333" width="12.5703125" style="9" customWidth="1"/>
    <col min="15334" max="15334" width="1.5703125" style="9" customWidth="1"/>
    <col min="15335" max="15335" width="12.5703125" style="9" customWidth="1"/>
    <col min="15336" max="15336" width="11" style="9" bestFit="1" customWidth="1"/>
    <col min="15337" max="15338" width="13.85546875" style="9" customWidth="1"/>
    <col min="15339" max="15581" width="9.140625" style="9"/>
    <col min="15582" max="15585" width="2.5703125" style="9" customWidth="1"/>
    <col min="15586" max="15586" width="40.5703125" style="9" customWidth="1"/>
    <col min="15587" max="15587" width="8.42578125" style="9" customWidth="1"/>
    <col min="15588" max="15588" width="1.5703125" style="9" customWidth="1"/>
    <col min="15589" max="15589" width="12.5703125" style="9" customWidth="1"/>
    <col min="15590" max="15590" width="1.5703125" style="9" customWidth="1"/>
    <col min="15591" max="15591" width="12.5703125" style="9" customWidth="1"/>
    <col min="15592" max="15592" width="11" style="9" bestFit="1" customWidth="1"/>
    <col min="15593" max="15594" width="13.85546875" style="9" customWidth="1"/>
    <col min="15595" max="15837" width="9.140625" style="9"/>
    <col min="15838" max="15841" width="2.5703125" style="9" customWidth="1"/>
    <col min="15842" max="15842" width="40.5703125" style="9" customWidth="1"/>
    <col min="15843" max="15843" width="8.42578125" style="9" customWidth="1"/>
    <col min="15844" max="15844" width="1.5703125" style="9" customWidth="1"/>
    <col min="15845" max="15845" width="12.5703125" style="9" customWidth="1"/>
    <col min="15846" max="15846" width="1.5703125" style="9" customWidth="1"/>
    <col min="15847" max="15847" width="12.5703125" style="9" customWidth="1"/>
    <col min="15848" max="15848" width="11" style="9" bestFit="1" customWidth="1"/>
    <col min="15849" max="15850" width="13.85546875" style="9" customWidth="1"/>
    <col min="15851" max="16093" width="9.140625" style="9"/>
    <col min="16094" max="16097" width="2.5703125" style="9" customWidth="1"/>
    <col min="16098" max="16098" width="40.5703125" style="9" customWidth="1"/>
    <col min="16099" max="16099" width="8.42578125" style="9" customWidth="1"/>
    <col min="16100" max="16100" width="1.5703125" style="9" customWidth="1"/>
    <col min="16101" max="16101" width="12.5703125" style="9" customWidth="1"/>
    <col min="16102" max="16102" width="1.5703125" style="9" customWidth="1"/>
    <col min="16103" max="16103" width="12.5703125" style="9" customWidth="1"/>
    <col min="16104" max="16104" width="11" style="9" bestFit="1" customWidth="1"/>
    <col min="16105" max="16106" width="13.85546875" style="9" customWidth="1"/>
    <col min="16107" max="16379" width="9.140625" style="9"/>
    <col min="16380" max="16384" width="9.140625" style="9" customWidth="1"/>
  </cols>
  <sheetData>
    <row r="1" spans="1:9" s="1" customFormat="1" ht="21.75" customHeight="1">
      <c r="A1" s="1" t="s">
        <v>131</v>
      </c>
      <c r="C1" s="2"/>
      <c r="E1" s="13"/>
      <c r="G1" s="4"/>
      <c r="H1" s="114"/>
      <c r="I1" s="4"/>
    </row>
    <row r="2" spans="1:9" s="1" customFormat="1" ht="21.75" customHeight="1">
      <c r="A2" s="1" t="s">
        <v>0</v>
      </c>
      <c r="C2" s="2"/>
      <c r="D2" s="2"/>
      <c r="E2" s="13"/>
      <c r="G2" s="4"/>
      <c r="H2" s="114"/>
      <c r="I2" s="4"/>
    </row>
    <row r="3" spans="1:9" s="1" customFormat="1" ht="21.75" customHeight="1">
      <c r="A3" s="5" t="s">
        <v>133</v>
      </c>
      <c r="B3" s="5"/>
      <c r="C3" s="6"/>
      <c r="D3" s="6"/>
      <c r="E3" s="7"/>
      <c r="F3" s="5"/>
      <c r="G3" s="55"/>
      <c r="H3" s="112"/>
      <c r="I3" s="55"/>
    </row>
    <row r="4" spans="1:9" ht="21.75" customHeight="1">
      <c r="A4" s="8"/>
      <c r="C4" s="10"/>
      <c r="D4" s="10"/>
    </row>
    <row r="5" spans="1:9" ht="21.75" customHeight="1">
      <c r="A5" s="8"/>
      <c r="C5" s="10"/>
      <c r="D5" s="10"/>
      <c r="G5" s="56" t="s">
        <v>94</v>
      </c>
      <c r="H5" s="56"/>
      <c r="I5" s="56" t="s">
        <v>95</v>
      </c>
    </row>
    <row r="6" spans="1:9" ht="21.75" customHeight="1">
      <c r="A6" s="8"/>
      <c r="C6" s="10"/>
      <c r="D6" s="10"/>
      <c r="G6" s="4" t="s">
        <v>92</v>
      </c>
      <c r="I6" s="4" t="s">
        <v>73</v>
      </c>
    </row>
    <row r="7" spans="1:9" ht="21.75" customHeight="1">
      <c r="A7" s="8"/>
      <c r="C7" s="10"/>
      <c r="D7" s="10"/>
      <c r="G7" s="4" t="s">
        <v>132</v>
      </c>
      <c r="I7" s="4" t="s">
        <v>103</v>
      </c>
    </row>
    <row r="8" spans="1:9" ht="21.75" customHeight="1">
      <c r="A8" s="8"/>
      <c r="C8" s="10"/>
      <c r="D8" s="10"/>
      <c r="E8" s="7" t="s">
        <v>1</v>
      </c>
      <c r="F8" s="12"/>
      <c r="G8" s="55" t="s">
        <v>2</v>
      </c>
      <c r="H8" s="24"/>
      <c r="I8" s="55" t="s">
        <v>2</v>
      </c>
    </row>
    <row r="9" spans="1:9" ht="8.1" customHeight="1">
      <c r="A9" s="8"/>
      <c r="C9" s="10"/>
      <c r="D9" s="10"/>
      <c r="E9" s="13"/>
      <c r="F9" s="12"/>
      <c r="G9" s="57"/>
      <c r="H9" s="24"/>
      <c r="I9" s="56"/>
    </row>
    <row r="10" spans="1:9" s="138" customFormat="1" ht="21.75" customHeight="1">
      <c r="A10" s="137" t="s">
        <v>3</v>
      </c>
      <c r="C10" s="139"/>
      <c r="D10" s="139"/>
      <c r="E10" s="140"/>
      <c r="F10" s="141"/>
      <c r="G10" s="142"/>
      <c r="H10" s="141"/>
      <c r="I10" s="143"/>
    </row>
    <row r="11" spans="1:9" s="126" customFormat="1" ht="8.1" customHeight="1">
      <c r="A11" s="125"/>
      <c r="C11" s="127"/>
      <c r="D11" s="127"/>
      <c r="E11" s="124"/>
      <c r="F11" s="130"/>
      <c r="G11" s="131"/>
      <c r="H11" s="130"/>
      <c r="I11" s="132"/>
    </row>
    <row r="12" spans="1:9" s="138" customFormat="1" ht="21.75" customHeight="1">
      <c r="A12" s="137" t="s">
        <v>4</v>
      </c>
      <c r="C12" s="139"/>
      <c r="D12" s="139"/>
      <c r="E12" s="144"/>
      <c r="G12" s="58"/>
      <c r="I12" s="11"/>
    </row>
    <row r="13" spans="1:9" s="126" customFormat="1" ht="8.1" customHeight="1">
      <c r="A13" s="123"/>
      <c r="C13" s="127"/>
      <c r="D13" s="127"/>
      <c r="E13" s="144"/>
      <c r="G13" s="133"/>
      <c r="I13" s="129"/>
    </row>
    <row r="14" spans="1:9" s="138" customFormat="1" ht="21.75" customHeight="1">
      <c r="A14" s="138" t="s">
        <v>5</v>
      </c>
      <c r="C14" s="139"/>
      <c r="D14" s="139"/>
      <c r="E14" s="144"/>
      <c r="G14" s="59">
        <v>16663166</v>
      </c>
      <c r="I14" s="16">
        <v>214672252</v>
      </c>
    </row>
    <row r="15" spans="1:9" s="138" customFormat="1" ht="21.75" customHeight="1">
      <c r="A15" s="138" t="s">
        <v>46</v>
      </c>
      <c r="C15" s="139"/>
      <c r="D15" s="146"/>
      <c r="E15" s="144">
        <v>6</v>
      </c>
      <c r="G15" s="59">
        <v>291432519</v>
      </c>
      <c r="I15" s="16">
        <v>219498472</v>
      </c>
    </row>
    <row r="16" spans="1:9" s="138" customFormat="1" ht="21.75" customHeight="1">
      <c r="A16" s="138" t="s">
        <v>81</v>
      </c>
      <c r="C16" s="139"/>
      <c r="D16" s="146"/>
      <c r="E16" s="144">
        <v>7</v>
      </c>
      <c r="G16" s="59">
        <v>415550475</v>
      </c>
      <c r="I16" s="16">
        <v>348599712</v>
      </c>
    </row>
    <row r="17" spans="1:10" s="138" customFormat="1" ht="21.75" customHeight="1">
      <c r="A17" s="138" t="s">
        <v>45</v>
      </c>
      <c r="C17" s="139"/>
      <c r="D17" s="146"/>
      <c r="E17" s="144">
        <v>8</v>
      </c>
      <c r="G17" s="59">
        <v>78989398</v>
      </c>
      <c r="I17" s="16">
        <v>86344593</v>
      </c>
    </row>
    <row r="18" spans="1:10" s="138" customFormat="1" ht="21.75" customHeight="1">
      <c r="A18" s="138" t="s">
        <v>43</v>
      </c>
      <c r="C18" s="139"/>
      <c r="D18" s="146"/>
      <c r="E18" s="144"/>
      <c r="G18" s="60">
        <v>54313739</v>
      </c>
      <c r="I18" s="17">
        <v>50242669</v>
      </c>
    </row>
    <row r="19" spans="1:10" s="126" customFormat="1" ht="8.1" customHeight="1">
      <c r="A19" s="125"/>
      <c r="C19" s="127"/>
      <c r="D19" s="127"/>
      <c r="E19" s="145"/>
      <c r="F19" s="130"/>
      <c r="G19" s="131"/>
      <c r="H19" s="130"/>
      <c r="I19" s="56"/>
    </row>
    <row r="20" spans="1:10" s="138" customFormat="1" ht="21.75" customHeight="1">
      <c r="A20" s="147" t="s">
        <v>6</v>
      </c>
      <c r="C20" s="147"/>
      <c r="D20" s="139"/>
      <c r="E20" s="144"/>
      <c r="G20" s="60">
        <f>+SUM(G14:G18)</f>
        <v>856949297</v>
      </c>
      <c r="I20" s="17">
        <f>+SUM(I14:I18)</f>
        <v>919357698</v>
      </c>
    </row>
    <row r="21" spans="1:10" s="126" customFormat="1" ht="21.75" customHeight="1">
      <c r="A21" s="125"/>
      <c r="C21" s="127"/>
      <c r="D21" s="127"/>
      <c r="E21" s="124"/>
      <c r="F21" s="130"/>
      <c r="G21" s="131"/>
      <c r="H21" s="130"/>
      <c r="I21" s="56"/>
    </row>
    <row r="22" spans="1:10" s="138" customFormat="1" ht="21.75" customHeight="1">
      <c r="A22" s="137" t="s">
        <v>36</v>
      </c>
      <c r="E22" s="144"/>
      <c r="G22" s="58"/>
      <c r="I22" s="11"/>
    </row>
    <row r="23" spans="1:10" s="126" customFormat="1" ht="8.1" customHeight="1">
      <c r="A23" s="125"/>
      <c r="C23" s="127"/>
      <c r="D23" s="127"/>
      <c r="E23" s="124"/>
      <c r="F23" s="130"/>
      <c r="G23" s="134"/>
      <c r="H23" s="130"/>
      <c r="I23" s="16"/>
    </row>
    <row r="24" spans="1:10" s="138" customFormat="1" ht="21.75" customHeight="1">
      <c r="A24" s="141" t="s">
        <v>47</v>
      </c>
      <c r="C24" s="139"/>
      <c r="D24" s="139"/>
      <c r="E24" s="144"/>
      <c r="F24" s="149"/>
      <c r="G24" s="59">
        <v>23300010</v>
      </c>
      <c r="H24" s="149"/>
      <c r="I24" s="16">
        <v>23461950</v>
      </c>
    </row>
    <row r="25" spans="1:10" s="138" customFormat="1" ht="21.75" customHeight="1">
      <c r="A25" s="148" t="s">
        <v>48</v>
      </c>
      <c r="C25" s="139"/>
      <c r="D25" s="139"/>
      <c r="E25" s="144">
        <v>9</v>
      </c>
      <c r="G25" s="59">
        <v>5360511</v>
      </c>
      <c r="I25" s="16">
        <v>5499891</v>
      </c>
    </row>
    <row r="26" spans="1:10" s="138" customFormat="1" ht="21.75" customHeight="1">
      <c r="A26" s="148" t="s">
        <v>106</v>
      </c>
      <c r="C26" s="139"/>
      <c r="D26" s="139"/>
      <c r="E26" s="144"/>
      <c r="G26" s="59">
        <v>237313</v>
      </c>
      <c r="I26" s="16">
        <v>215482</v>
      </c>
    </row>
    <row r="27" spans="1:10" s="138" customFormat="1" ht="21.75" customHeight="1">
      <c r="A27" s="148" t="s">
        <v>83</v>
      </c>
      <c r="C27" s="139"/>
      <c r="D27" s="139"/>
      <c r="E27" s="144">
        <v>9</v>
      </c>
      <c r="G27" s="59">
        <v>16374748</v>
      </c>
      <c r="I27" s="16">
        <v>17982378</v>
      </c>
    </row>
    <row r="28" spans="1:10" s="138" customFormat="1" ht="21.75" customHeight="1">
      <c r="A28" s="148" t="s">
        <v>107</v>
      </c>
      <c r="C28" s="139"/>
      <c r="D28" s="139"/>
      <c r="E28" s="144"/>
      <c r="G28" s="59">
        <v>910092</v>
      </c>
      <c r="I28" s="16">
        <v>1825080</v>
      </c>
    </row>
    <row r="29" spans="1:10" s="138" customFormat="1" ht="21.75" customHeight="1">
      <c r="A29" s="148" t="s">
        <v>39</v>
      </c>
      <c r="C29" s="139"/>
      <c r="D29" s="139"/>
      <c r="E29" s="144">
        <v>10</v>
      </c>
      <c r="G29" s="60">
        <v>58502159</v>
      </c>
      <c r="I29" s="17">
        <v>50520056</v>
      </c>
      <c r="J29" s="154"/>
    </row>
    <row r="30" spans="1:10" s="126" customFormat="1" ht="8.1" customHeight="1">
      <c r="A30" s="125"/>
      <c r="C30" s="127"/>
      <c r="D30" s="127"/>
      <c r="E30" s="124"/>
      <c r="F30" s="130"/>
      <c r="G30" s="59"/>
      <c r="H30" s="130"/>
      <c r="I30" s="16"/>
    </row>
    <row r="31" spans="1:10" s="138" customFormat="1" ht="21.75" customHeight="1">
      <c r="A31" s="137" t="s">
        <v>37</v>
      </c>
      <c r="B31" s="141"/>
      <c r="C31" s="139"/>
      <c r="D31" s="139"/>
      <c r="E31" s="144"/>
      <c r="G31" s="60">
        <f>SUM(G24:G29)</f>
        <v>104684833</v>
      </c>
      <c r="I31" s="17">
        <f>SUM(I24:I29)</f>
        <v>99504837</v>
      </c>
    </row>
    <row r="32" spans="1:10" s="126" customFormat="1" ht="8.1" customHeight="1">
      <c r="A32" s="125"/>
      <c r="C32" s="127"/>
      <c r="D32" s="127"/>
      <c r="E32" s="124"/>
      <c r="F32" s="130"/>
      <c r="G32" s="57"/>
      <c r="H32" s="130"/>
      <c r="I32" s="56"/>
    </row>
    <row r="33" spans="1:9" s="138" customFormat="1" ht="21.75" customHeight="1" thickBot="1">
      <c r="A33" s="137" t="s">
        <v>7</v>
      </c>
      <c r="B33" s="141"/>
      <c r="C33" s="139"/>
      <c r="D33" s="139"/>
      <c r="E33" s="144"/>
      <c r="G33" s="61">
        <f>SUM(G20+G31)</f>
        <v>961634130</v>
      </c>
      <c r="I33" s="18">
        <f>SUM(I20+I31)</f>
        <v>1018862535</v>
      </c>
    </row>
    <row r="34" spans="1:9" ht="21.75" customHeight="1" thickTop="1">
      <c r="A34" s="1"/>
      <c r="B34" s="8"/>
      <c r="C34" s="10"/>
      <c r="D34" s="10"/>
      <c r="G34" s="16"/>
      <c r="I34" s="16"/>
    </row>
    <row r="35" spans="1:9" ht="21.75" customHeight="1">
      <c r="A35" s="1"/>
      <c r="B35" s="8"/>
      <c r="C35" s="10"/>
      <c r="D35" s="10"/>
      <c r="G35" s="16"/>
      <c r="I35" s="16"/>
    </row>
    <row r="36" spans="1:9" ht="21.75" customHeight="1">
      <c r="A36" s="1"/>
      <c r="B36" s="8"/>
      <c r="C36" s="10"/>
      <c r="D36" s="10"/>
      <c r="G36" s="16"/>
      <c r="I36" s="16"/>
    </row>
    <row r="37" spans="1:9" ht="21.75" customHeight="1">
      <c r="A37" s="1"/>
      <c r="B37" s="8"/>
      <c r="C37" s="10"/>
      <c r="D37" s="10"/>
      <c r="G37" s="16"/>
      <c r="I37" s="16"/>
    </row>
    <row r="38" spans="1:9" ht="21.75" customHeight="1">
      <c r="A38" s="156" t="s">
        <v>128</v>
      </c>
      <c r="B38" s="156"/>
      <c r="C38" s="156"/>
      <c r="D38" s="156"/>
      <c r="E38" s="156"/>
      <c r="F38" s="156"/>
      <c r="G38" s="156"/>
      <c r="H38" s="156"/>
      <c r="I38" s="156"/>
    </row>
    <row r="39" spans="1:9" ht="21.75" customHeight="1">
      <c r="A39" s="158" t="s">
        <v>129</v>
      </c>
      <c r="B39" s="158"/>
      <c r="C39" s="158"/>
      <c r="D39" s="158"/>
      <c r="E39" s="158"/>
      <c r="F39" s="158"/>
      <c r="G39" s="158"/>
      <c r="H39" s="158"/>
      <c r="I39" s="158"/>
    </row>
    <row r="40" spans="1:9" ht="19.5" customHeight="1">
      <c r="A40" s="1"/>
      <c r="B40" s="8"/>
      <c r="C40" s="10"/>
      <c r="D40" s="10"/>
      <c r="G40" s="16"/>
      <c r="I40" s="16"/>
    </row>
    <row r="41" spans="1:9" ht="21.95" customHeight="1">
      <c r="A41" s="157" t="s">
        <v>97</v>
      </c>
      <c r="B41" s="157"/>
      <c r="C41" s="157"/>
      <c r="D41" s="157"/>
      <c r="E41" s="157"/>
      <c r="F41" s="157"/>
      <c r="G41" s="157"/>
      <c r="H41" s="157"/>
      <c r="I41" s="157"/>
    </row>
    <row r="42" spans="1:9" s="1" customFormat="1" ht="21.75" customHeight="1">
      <c r="A42" s="1" t="s">
        <v>131</v>
      </c>
      <c r="C42" s="2"/>
      <c r="E42" s="13"/>
      <c r="G42" s="4"/>
      <c r="H42" s="114"/>
      <c r="I42" s="4"/>
    </row>
    <row r="43" spans="1:9" s="1" customFormat="1" ht="21.75" customHeight="1">
      <c r="A43" s="1" t="s">
        <v>0</v>
      </c>
      <c r="C43" s="2"/>
      <c r="D43" s="2"/>
      <c r="E43" s="13"/>
      <c r="G43" s="4"/>
      <c r="H43" s="114"/>
      <c r="I43" s="4"/>
    </row>
    <row r="44" spans="1:9" s="1" customFormat="1" ht="21.75" customHeight="1">
      <c r="A44" s="5" t="str">
        <f>A3</f>
        <v>ณ วันที่ 31 มีนาคม พ.ศ. 2566</v>
      </c>
      <c r="B44" s="5"/>
      <c r="C44" s="6"/>
      <c r="D44" s="6"/>
      <c r="E44" s="7"/>
      <c r="F44" s="5"/>
      <c r="G44" s="55"/>
      <c r="H44" s="112"/>
      <c r="I44" s="55"/>
    </row>
    <row r="45" spans="1:9" ht="21.75" customHeight="1">
      <c r="A45" s="1"/>
      <c r="B45" s="1"/>
      <c r="C45" s="10"/>
      <c r="D45" s="10"/>
      <c r="G45" s="16"/>
      <c r="I45" s="16"/>
    </row>
    <row r="46" spans="1:9" ht="21.75" customHeight="1">
      <c r="A46" s="1"/>
      <c r="B46" s="1"/>
      <c r="C46" s="10"/>
      <c r="D46" s="10"/>
      <c r="G46" s="56" t="s">
        <v>94</v>
      </c>
      <c r="H46" s="56"/>
      <c r="I46" s="56" t="s">
        <v>95</v>
      </c>
    </row>
    <row r="47" spans="1:9" ht="21.75" customHeight="1">
      <c r="A47" s="1"/>
      <c r="B47" s="1"/>
      <c r="C47" s="10"/>
      <c r="D47" s="10"/>
      <c r="G47" s="4" t="s">
        <v>92</v>
      </c>
      <c r="I47" s="4" t="s">
        <v>73</v>
      </c>
    </row>
    <row r="48" spans="1:9" ht="21.75" customHeight="1">
      <c r="A48" s="1"/>
      <c r="B48" s="1"/>
      <c r="C48" s="10"/>
      <c r="D48" s="10"/>
      <c r="G48" s="4" t="s">
        <v>132</v>
      </c>
      <c r="I48" s="4" t="s">
        <v>103</v>
      </c>
    </row>
    <row r="49" spans="1:9" ht="21.75" customHeight="1">
      <c r="A49" s="8"/>
      <c r="C49" s="10"/>
      <c r="D49" s="10"/>
      <c r="E49" s="7" t="s">
        <v>1</v>
      </c>
      <c r="F49" s="12"/>
      <c r="G49" s="55" t="s">
        <v>2</v>
      </c>
      <c r="H49" s="24"/>
      <c r="I49" s="55" t="s">
        <v>2</v>
      </c>
    </row>
    <row r="50" spans="1:9" ht="8.1" customHeight="1">
      <c r="A50" s="8"/>
      <c r="C50" s="10"/>
      <c r="D50" s="10"/>
      <c r="E50" s="13"/>
      <c r="F50" s="12"/>
      <c r="G50" s="57"/>
      <c r="H50" s="24"/>
      <c r="I50" s="56"/>
    </row>
    <row r="51" spans="1:9" s="138" customFormat="1" ht="21.75" customHeight="1">
      <c r="A51" s="137" t="s">
        <v>31</v>
      </c>
      <c r="C51" s="147"/>
      <c r="D51" s="139"/>
      <c r="E51" s="144"/>
      <c r="G51" s="150"/>
      <c r="I51" s="9"/>
    </row>
    <row r="52" spans="1:9" s="126" customFormat="1" ht="8.1" customHeight="1">
      <c r="A52" s="125"/>
      <c r="C52" s="127"/>
      <c r="D52" s="127"/>
      <c r="E52" s="124"/>
      <c r="F52" s="130"/>
      <c r="G52" s="134"/>
      <c r="H52" s="130"/>
      <c r="I52" s="135"/>
    </row>
    <row r="53" spans="1:9" s="138" customFormat="1" ht="21.75" customHeight="1">
      <c r="A53" s="137" t="s">
        <v>8</v>
      </c>
      <c r="C53" s="139"/>
      <c r="D53" s="139"/>
      <c r="E53" s="144"/>
      <c r="G53" s="59"/>
      <c r="I53" s="16"/>
    </row>
    <row r="54" spans="1:9" s="126" customFormat="1" ht="8.1" customHeight="1">
      <c r="A54" s="125"/>
      <c r="C54" s="127"/>
      <c r="D54" s="127"/>
      <c r="E54" s="124"/>
      <c r="F54" s="130"/>
      <c r="G54" s="131"/>
      <c r="H54" s="130"/>
      <c r="I54" s="132"/>
    </row>
    <row r="55" spans="1:9" s="138" customFormat="1" ht="21.75" customHeight="1">
      <c r="A55" s="141" t="s">
        <v>49</v>
      </c>
      <c r="C55" s="139"/>
      <c r="D55" s="139"/>
      <c r="E55" s="144"/>
      <c r="F55" s="149"/>
      <c r="G55" s="59"/>
      <c r="H55" s="149"/>
      <c r="I55" s="16"/>
    </row>
    <row r="56" spans="1:9" s="138" customFormat="1" ht="21.75" customHeight="1">
      <c r="A56" s="141"/>
      <c r="B56" s="151" t="s">
        <v>74</v>
      </c>
      <c r="C56" s="139"/>
      <c r="D56" s="139"/>
      <c r="E56" s="144">
        <v>11</v>
      </c>
      <c r="F56" s="149"/>
      <c r="G56" s="59">
        <v>11294623</v>
      </c>
      <c r="H56" s="149"/>
      <c r="I56" s="16">
        <v>10615395</v>
      </c>
    </row>
    <row r="57" spans="1:9" s="138" customFormat="1" ht="21.75" customHeight="1">
      <c r="A57" s="148" t="s">
        <v>9</v>
      </c>
      <c r="C57" s="139"/>
      <c r="D57" s="139"/>
      <c r="E57" s="144">
        <v>12</v>
      </c>
      <c r="G57" s="59">
        <v>253979567</v>
      </c>
      <c r="I57" s="16">
        <v>321363985</v>
      </c>
    </row>
    <row r="58" spans="1:9" s="138" customFormat="1" ht="21.75" customHeight="1">
      <c r="A58" s="148" t="s">
        <v>82</v>
      </c>
      <c r="C58" s="139"/>
      <c r="D58" s="139"/>
      <c r="E58" s="144">
        <v>13</v>
      </c>
      <c r="G58" s="59">
        <v>19058999</v>
      </c>
      <c r="I58" s="16">
        <v>19626835</v>
      </c>
    </row>
    <row r="59" spans="1:9" s="138" customFormat="1" ht="21.75" customHeight="1">
      <c r="A59" s="148" t="s">
        <v>85</v>
      </c>
      <c r="C59" s="139"/>
      <c r="D59" s="139"/>
      <c r="E59" s="144">
        <v>11</v>
      </c>
      <c r="G59" s="59">
        <v>5912239</v>
      </c>
      <c r="I59" s="16">
        <v>6137627</v>
      </c>
    </row>
    <row r="60" spans="1:9" s="138" customFormat="1" ht="21.75" customHeight="1">
      <c r="A60" s="138" t="s">
        <v>10</v>
      </c>
      <c r="B60" s="148"/>
      <c r="E60" s="144"/>
      <c r="G60" s="60">
        <v>17392186</v>
      </c>
      <c r="I60" s="17">
        <v>16145746</v>
      </c>
    </row>
    <row r="61" spans="1:9" s="126" customFormat="1" ht="8.1" customHeight="1">
      <c r="A61" s="125"/>
      <c r="C61" s="127"/>
      <c r="D61" s="127"/>
      <c r="E61" s="124"/>
      <c r="F61" s="130"/>
      <c r="G61" s="131"/>
      <c r="H61" s="130"/>
      <c r="I61" s="56"/>
    </row>
    <row r="62" spans="1:9" s="138" customFormat="1" ht="21.75" customHeight="1">
      <c r="A62" s="137" t="s">
        <v>11</v>
      </c>
      <c r="E62" s="144"/>
      <c r="G62" s="62">
        <f>SUM(G55:G60)</f>
        <v>307637614</v>
      </c>
      <c r="I62" s="20">
        <f>SUM(I55:I60)</f>
        <v>373889588</v>
      </c>
    </row>
    <row r="63" spans="1:9" s="126" customFormat="1" ht="21.75" customHeight="1">
      <c r="C63" s="127"/>
      <c r="D63" s="127"/>
      <c r="E63" s="128"/>
      <c r="G63" s="59"/>
      <c r="I63" s="16"/>
    </row>
    <row r="64" spans="1:9" s="138" customFormat="1" ht="21.75" customHeight="1">
      <c r="A64" s="137" t="s">
        <v>12</v>
      </c>
      <c r="C64" s="139"/>
      <c r="D64" s="139"/>
      <c r="E64" s="144"/>
      <c r="G64" s="58"/>
      <c r="I64" s="11"/>
    </row>
    <row r="65" spans="1:9" s="126" customFormat="1" ht="8.1" customHeight="1">
      <c r="A65" s="123"/>
      <c r="C65" s="127"/>
      <c r="D65" s="127"/>
      <c r="E65" s="128"/>
      <c r="G65" s="58"/>
      <c r="I65" s="11"/>
    </row>
    <row r="66" spans="1:9" s="138" customFormat="1" ht="21.75" customHeight="1">
      <c r="A66" s="138" t="s">
        <v>49</v>
      </c>
      <c r="C66" s="139"/>
      <c r="D66" s="139"/>
      <c r="E66" s="144">
        <v>11</v>
      </c>
      <c r="G66" s="58">
        <v>9667125</v>
      </c>
      <c r="I66" s="11">
        <v>12928670</v>
      </c>
    </row>
    <row r="67" spans="1:9" s="138" customFormat="1" ht="21.75" customHeight="1">
      <c r="A67" s="148" t="s">
        <v>51</v>
      </c>
      <c r="B67" s="148"/>
      <c r="E67" s="144">
        <v>11</v>
      </c>
      <c r="G67" s="59">
        <v>6381181</v>
      </c>
      <c r="I67" s="16">
        <v>7721320</v>
      </c>
    </row>
    <row r="68" spans="1:9" s="138" customFormat="1" ht="21.75" customHeight="1">
      <c r="A68" s="148" t="s">
        <v>24</v>
      </c>
      <c r="B68" s="148"/>
      <c r="E68" s="144"/>
      <c r="G68" s="59">
        <v>3997559</v>
      </c>
      <c r="I68" s="16">
        <v>3683941</v>
      </c>
    </row>
    <row r="69" spans="1:9" s="138" customFormat="1" ht="21.75" customHeight="1">
      <c r="A69" s="148" t="s">
        <v>44</v>
      </c>
      <c r="B69" s="148"/>
      <c r="E69" s="144">
        <v>14</v>
      </c>
      <c r="G69" s="60">
        <v>19465955</v>
      </c>
      <c r="I69" s="17">
        <v>11569085</v>
      </c>
    </row>
    <row r="70" spans="1:9" s="126" customFormat="1" ht="8.1" customHeight="1">
      <c r="A70" s="125"/>
      <c r="C70" s="127"/>
      <c r="D70" s="127"/>
      <c r="E70" s="124"/>
      <c r="F70" s="130"/>
      <c r="G70" s="57"/>
      <c r="H70" s="130"/>
      <c r="I70" s="56"/>
    </row>
    <row r="71" spans="1:9" s="138" customFormat="1" ht="21.75" customHeight="1">
      <c r="A71" s="137" t="s">
        <v>13</v>
      </c>
      <c r="D71" s="139"/>
      <c r="E71" s="144"/>
      <c r="G71" s="60">
        <f>SUM(G66:G69)</f>
        <v>39511820</v>
      </c>
      <c r="I71" s="17">
        <f>SUM(I66:I69)</f>
        <v>35903016</v>
      </c>
    </row>
    <row r="72" spans="1:9" s="126" customFormat="1" ht="8.1" customHeight="1">
      <c r="A72" s="125"/>
      <c r="C72" s="127"/>
      <c r="D72" s="127"/>
      <c r="E72" s="124"/>
      <c r="F72" s="130"/>
      <c r="G72" s="57"/>
      <c r="H72" s="130"/>
      <c r="I72" s="56"/>
    </row>
    <row r="73" spans="1:9" s="138" customFormat="1" ht="21.75" customHeight="1">
      <c r="A73" s="137" t="s">
        <v>14</v>
      </c>
      <c r="E73" s="144"/>
      <c r="G73" s="60">
        <f>G62+G71</f>
        <v>347149434</v>
      </c>
      <c r="I73" s="17">
        <f>SUM(I62+I71)</f>
        <v>409792604</v>
      </c>
    </row>
    <row r="74" spans="1:9" ht="21.75" customHeight="1">
      <c r="C74" s="10"/>
      <c r="D74" s="10"/>
    </row>
    <row r="75" spans="1:9" ht="21.75" customHeight="1">
      <c r="C75" s="10"/>
      <c r="D75" s="10"/>
    </row>
    <row r="76" spans="1:9" ht="21.75" customHeight="1">
      <c r="C76" s="10"/>
      <c r="D76" s="10"/>
    </row>
    <row r="77" spans="1:9" ht="21.75" customHeight="1">
      <c r="C77" s="10"/>
      <c r="D77" s="10"/>
    </row>
    <row r="78" spans="1:9" ht="21.75" customHeight="1">
      <c r="C78" s="10"/>
      <c r="D78" s="10"/>
    </row>
    <row r="79" spans="1:9" ht="21.75" customHeight="1">
      <c r="C79" s="10"/>
      <c r="D79" s="10"/>
    </row>
    <row r="80" spans="1:9" ht="21.75" customHeight="1">
      <c r="C80" s="10"/>
      <c r="D80" s="10"/>
    </row>
    <row r="81" spans="1:9" ht="19.5" customHeight="1">
      <c r="C81" s="10"/>
      <c r="D81" s="10"/>
    </row>
    <row r="82" spans="1:9" ht="21.95" customHeight="1">
      <c r="A82" s="157" t="s">
        <v>97</v>
      </c>
      <c r="B82" s="157"/>
      <c r="C82" s="157"/>
      <c r="D82" s="157"/>
      <c r="E82" s="157"/>
      <c r="F82" s="157"/>
      <c r="G82" s="157"/>
      <c r="H82" s="157"/>
      <c r="I82" s="157"/>
    </row>
    <row r="83" spans="1:9" s="1" customFormat="1" ht="21.75" customHeight="1">
      <c r="A83" s="1" t="s">
        <v>131</v>
      </c>
      <c r="C83" s="2"/>
      <c r="E83" s="13"/>
      <c r="G83" s="4"/>
      <c r="H83" s="114"/>
      <c r="I83" s="4"/>
    </row>
    <row r="84" spans="1:9" s="1" customFormat="1" ht="21.75" customHeight="1">
      <c r="A84" s="1" t="s">
        <v>86</v>
      </c>
      <c r="C84" s="2"/>
      <c r="D84" s="2"/>
      <c r="E84" s="13"/>
      <c r="G84" s="4"/>
      <c r="H84" s="114"/>
      <c r="I84" s="4"/>
    </row>
    <row r="85" spans="1:9" s="1" customFormat="1" ht="21.75" customHeight="1">
      <c r="A85" s="5" t="str">
        <f>A3</f>
        <v>ณ วันที่ 31 มีนาคม พ.ศ. 2566</v>
      </c>
      <c r="B85" s="5"/>
      <c r="C85" s="6"/>
      <c r="D85" s="6"/>
      <c r="E85" s="7"/>
      <c r="F85" s="5"/>
      <c r="G85" s="55"/>
      <c r="H85" s="112"/>
      <c r="I85" s="55"/>
    </row>
    <row r="86" spans="1:9" ht="21.75" customHeight="1">
      <c r="A86" s="8"/>
      <c r="C86" s="10"/>
      <c r="D86" s="10"/>
    </row>
    <row r="87" spans="1:9" ht="21.75" customHeight="1">
      <c r="A87" s="8"/>
      <c r="C87" s="10"/>
      <c r="D87" s="10"/>
      <c r="G87" s="56" t="s">
        <v>94</v>
      </c>
      <c r="H87" s="56"/>
      <c r="I87" s="56" t="s">
        <v>95</v>
      </c>
    </row>
    <row r="88" spans="1:9" ht="21.75" customHeight="1">
      <c r="A88" s="8"/>
      <c r="C88" s="10"/>
      <c r="D88" s="10"/>
      <c r="G88" s="4" t="s">
        <v>92</v>
      </c>
      <c r="I88" s="4" t="s">
        <v>73</v>
      </c>
    </row>
    <row r="89" spans="1:9" ht="21.75" customHeight="1">
      <c r="A89" s="8"/>
      <c r="C89" s="10"/>
      <c r="D89" s="10"/>
      <c r="G89" s="4" t="s">
        <v>132</v>
      </c>
      <c r="I89" s="4" t="s">
        <v>103</v>
      </c>
    </row>
    <row r="90" spans="1:9" ht="21.75" customHeight="1">
      <c r="A90" s="8"/>
      <c r="C90" s="10"/>
      <c r="D90" s="10"/>
      <c r="E90" s="13"/>
      <c r="F90" s="12"/>
      <c r="G90" s="55" t="s">
        <v>2</v>
      </c>
      <c r="H90" s="24"/>
      <c r="I90" s="55" t="s">
        <v>2</v>
      </c>
    </row>
    <row r="91" spans="1:9" ht="8.1" customHeight="1">
      <c r="C91" s="10"/>
      <c r="D91" s="10"/>
      <c r="G91" s="58"/>
    </row>
    <row r="92" spans="1:9" s="138" customFormat="1" ht="21.75" customHeight="1">
      <c r="A92" s="137" t="s">
        <v>109</v>
      </c>
      <c r="C92" s="147"/>
      <c r="D92" s="139"/>
      <c r="E92" s="144"/>
      <c r="G92" s="150"/>
      <c r="I92" s="9"/>
    </row>
    <row r="93" spans="1:9" s="138" customFormat="1" ht="8.1" customHeight="1">
      <c r="A93" s="137"/>
      <c r="C93" s="147"/>
      <c r="D93" s="139"/>
      <c r="E93" s="144"/>
      <c r="G93" s="150"/>
      <c r="I93" s="9"/>
    </row>
    <row r="94" spans="1:9" s="138" customFormat="1" ht="21.75" customHeight="1">
      <c r="A94" s="137" t="s">
        <v>32</v>
      </c>
      <c r="C94" s="139"/>
      <c r="D94" s="139"/>
      <c r="E94" s="144"/>
      <c r="G94" s="59"/>
      <c r="I94" s="16"/>
    </row>
    <row r="95" spans="1:9" s="138" customFormat="1" ht="8.1" customHeight="1">
      <c r="A95" s="137"/>
      <c r="C95" s="139"/>
      <c r="D95" s="139"/>
      <c r="E95" s="144"/>
      <c r="G95" s="58"/>
      <c r="I95" s="11"/>
    </row>
    <row r="96" spans="1:9" s="138" customFormat="1" ht="21.75" customHeight="1">
      <c r="A96" s="148" t="s">
        <v>15</v>
      </c>
      <c r="B96" s="148"/>
      <c r="C96" s="152"/>
      <c r="D96" s="152"/>
      <c r="E96" s="144"/>
      <c r="G96" s="59"/>
      <c r="I96" s="16"/>
    </row>
    <row r="97" spans="1:12" s="138" customFormat="1" ht="21.75" customHeight="1">
      <c r="A97" s="148"/>
      <c r="B97" s="148" t="s">
        <v>16</v>
      </c>
      <c r="C97" s="152"/>
      <c r="D97" s="152"/>
      <c r="E97" s="144"/>
      <c r="G97" s="59"/>
      <c r="I97" s="16"/>
    </row>
    <row r="98" spans="1:12" s="138" customFormat="1" ht="21.75" customHeight="1">
      <c r="A98" s="148"/>
      <c r="B98" s="152" t="s">
        <v>119</v>
      </c>
      <c r="D98" s="152"/>
      <c r="E98" s="144"/>
      <c r="G98" s="150"/>
      <c r="I98" s="9"/>
    </row>
    <row r="99" spans="1:12" s="138" customFormat="1" ht="21.75" customHeight="1" thickBot="1">
      <c r="A99" s="148"/>
      <c r="B99" s="152"/>
      <c r="C99" s="138" t="s">
        <v>118</v>
      </c>
      <c r="D99" s="152"/>
      <c r="E99" s="144"/>
      <c r="G99" s="61">
        <v>215000000</v>
      </c>
      <c r="I99" s="18">
        <v>215000000</v>
      </c>
    </row>
    <row r="100" spans="1:12" s="126" customFormat="1" ht="8.1" customHeight="1" thickTop="1">
      <c r="A100" s="125"/>
      <c r="C100" s="127"/>
      <c r="D100" s="127"/>
      <c r="E100" s="124"/>
      <c r="F100" s="130"/>
      <c r="G100" s="131"/>
      <c r="H100" s="130"/>
      <c r="I100" s="132"/>
    </row>
    <row r="101" spans="1:12" s="138" customFormat="1" ht="21.75" customHeight="1">
      <c r="A101" s="148"/>
      <c r="B101" s="148" t="s">
        <v>25</v>
      </c>
      <c r="C101" s="152"/>
      <c r="D101" s="152"/>
      <c r="E101" s="144"/>
      <c r="G101" s="59"/>
      <c r="I101" s="16"/>
    </row>
    <row r="102" spans="1:12" s="138" customFormat="1" ht="21.75" customHeight="1">
      <c r="A102" s="148"/>
      <c r="B102" s="152" t="s">
        <v>119</v>
      </c>
      <c r="C102" s="152"/>
      <c r="D102" s="152"/>
      <c r="E102" s="144"/>
      <c r="G102" s="59"/>
      <c r="I102" s="16"/>
    </row>
    <row r="103" spans="1:12" s="138" customFormat="1" ht="21.75" customHeight="1">
      <c r="A103" s="148"/>
      <c r="B103" s="152"/>
      <c r="C103" s="138" t="s">
        <v>120</v>
      </c>
      <c r="D103" s="152"/>
      <c r="E103" s="144"/>
      <c r="G103" s="59">
        <f>Thai6!E24</f>
        <v>215000000</v>
      </c>
      <c r="I103" s="16">
        <v>215000000</v>
      </c>
    </row>
    <row r="104" spans="1:12" s="138" customFormat="1" ht="21.75" customHeight="1">
      <c r="A104" s="148" t="s">
        <v>137</v>
      </c>
      <c r="B104" s="152"/>
      <c r="D104" s="152"/>
      <c r="E104" s="144"/>
      <c r="G104" s="59">
        <f>Thai6!G24</f>
        <v>365378656</v>
      </c>
      <c r="I104" s="16">
        <v>365378656</v>
      </c>
    </row>
    <row r="105" spans="1:12" s="138" customFormat="1" ht="21.75" customHeight="1">
      <c r="A105" s="148" t="s">
        <v>52</v>
      </c>
      <c r="B105" s="148"/>
      <c r="C105" s="148"/>
      <c r="D105" s="148"/>
      <c r="E105" s="144"/>
      <c r="G105" s="59"/>
      <c r="I105" s="9"/>
      <c r="L105" s="16"/>
    </row>
    <row r="106" spans="1:12" s="138" customFormat="1" ht="21.75" customHeight="1">
      <c r="A106" s="148"/>
      <c r="B106" s="148" t="s">
        <v>108</v>
      </c>
      <c r="C106" s="148"/>
      <c r="D106" s="148"/>
      <c r="E106" s="144"/>
      <c r="G106" s="59">
        <f>Thai6!I24</f>
        <v>2675000</v>
      </c>
      <c r="I106" s="16">
        <v>2675000</v>
      </c>
    </row>
    <row r="107" spans="1:12" s="138" customFormat="1" ht="18.75">
      <c r="A107" s="148"/>
      <c r="B107" s="148" t="s">
        <v>17</v>
      </c>
      <c r="C107" s="148"/>
      <c r="D107" s="148"/>
      <c r="E107" s="144"/>
      <c r="G107" s="59">
        <f>Thai6!K24</f>
        <v>28700425</v>
      </c>
      <c r="I107" s="16">
        <v>23285660</v>
      </c>
    </row>
    <row r="108" spans="1:12" s="138" customFormat="1" ht="19.149999999999999" customHeight="1">
      <c r="A108" s="148" t="s">
        <v>91</v>
      </c>
      <c r="B108" s="148"/>
      <c r="C108" s="148"/>
      <c r="D108" s="148"/>
      <c r="E108" s="144"/>
      <c r="G108" s="60">
        <f>Thai6!M24</f>
        <v>2730615</v>
      </c>
      <c r="I108" s="17">
        <v>2730615</v>
      </c>
    </row>
    <row r="109" spans="1:12" s="126" customFormat="1" ht="8.1" customHeight="1">
      <c r="A109" s="125"/>
      <c r="B109" s="136"/>
      <c r="C109" s="127"/>
      <c r="D109" s="127"/>
      <c r="E109" s="124"/>
      <c r="F109" s="130"/>
      <c r="G109" s="131"/>
      <c r="H109" s="130"/>
      <c r="I109" s="56"/>
    </row>
    <row r="110" spans="1:12" s="138" customFormat="1" ht="21.75" customHeight="1">
      <c r="A110" s="137" t="s">
        <v>33</v>
      </c>
      <c r="C110" s="139"/>
      <c r="D110" s="139"/>
      <c r="E110" s="144"/>
      <c r="G110" s="60">
        <f>SUM(G103:G108)</f>
        <v>614484696</v>
      </c>
      <c r="I110" s="17">
        <f>SUM(I103:I108)</f>
        <v>609069931</v>
      </c>
    </row>
    <row r="111" spans="1:12" s="126" customFormat="1" ht="8.1" customHeight="1">
      <c r="A111" s="125"/>
      <c r="C111" s="127"/>
      <c r="D111" s="127"/>
      <c r="E111" s="124"/>
      <c r="F111" s="130"/>
      <c r="G111" s="131"/>
      <c r="H111" s="130"/>
      <c r="I111" s="132"/>
    </row>
    <row r="112" spans="1:12" s="138" customFormat="1" ht="21.75" customHeight="1" thickBot="1">
      <c r="A112" s="137" t="s">
        <v>34</v>
      </c>
      <c r="B112" s="137"/>
      <c r="C112" s="139"/>
      <c r="D112" s="139"/>
      <c r="E112" s="144"/>
      <c r="G112" s="61">
        <f>G110+G73</f>
        <v>961634130</v>
      </c>
      <c r="I112" s="18">
        <f>I73+I110</f>
        <v>1018862535</v>
      </c>
    </row>
    <row r="113" spans="1:9" ht="8.1" customHeight="1" thickTop="1">
      <c r="A113" s="1"/>
      <c r="B113" s="1"/>
      <c r="C113" s="10"/>
      <c r="D113" s="10"/>
      <c r="G113" s="16"/>
      <c r="I113" s="16"/>
    </row>
    <row r="114" spans="1:9" ht="21.75" customHeight="1">
      <c r="G114" s="97"/>
      <c r="I114" s="97"/>
    </row>
    <row r="115" spans="1:9" ht="21.75" customHeight="1">
      <c r="H115" s="11"/>
    </row>
    <row r="121" spans="1:9" ht="24.75" customHeight="1"/>
    <row r="123" spans="1:9" ht="3.75" customHeight="1"/>
    <row r="124" spans="1:9" ht="21.95" customHeight="1">
      <c r="A124" s="157" t="str">
        <f>A41</f>
        <v>หมายเหตุประกอบข้อมูลทางการเงินเป็นส่วนหนึ่งของข้อมูลทางการเงินระหว่างกาลนี้</v>
      </c>
      <c r="B124" s="157"/>
      <c r="C124" s="157"/>
      <c r="D124" s="157"/>
      <c r="E124" s="157"/>
      <c r="F124" s="157"/>
      <c r="G124" s="157"/>
      <c r="H124" s="157"/>
      <c r="I124" s="157"/>
    </row>
  </sheetData>
  <mergeCells count="5">
    <mergeCell ref="A38:I38"/>
    <mergeCell ref="A41:I41"/>
    <mergeCell ref="A82:I82"/>
    <mergeCell ref="A124:I124"/>
    <mergeCell ref="A39:I39"/>
  </mergeCells>
  <pageMargins left="1.2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1" max="8" man="1"/>
    <brk id="8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5"/>
  <sheetViews>
    <sheetView zoomScaleNormal="100" zoomScaleSheetLayoutView="99" workbookViewId="0">
      <selection activeCell="J14" sqref="J14"/>
    </sheetView>
  </sheetViews>
  <sheetFormatPr defaultRowHeight="21.2" customHeight="1"/>
  <cols>
    <col min="1" max="2" width="1.7109375" style="9" customWidth="1"/>
    <col min="3" max="3" width="40.5703125" style="9" customWidth="1"/>
    <col min="4" max="4" width="7.85546875" style="155" customWidth="1"/>
    <col min="5" max="5" width="1.5703125" style="9" customWidth="1"/>
    <col min="6" max="6" width="14.7109375" style="11" customWidth="1"/>
    <col min="7" max="7" width="1.5703125" style="27" customWidth="1"/>
    <col min="8" max="8" width="14.7109375" style="11" customWidth="1"/>
    <col min="9" max="9" width="9.140625" style="9" customWidth="1"/>
    <col min="10" max="227" width="9.140625" style="9"/>
    <col min="228" max="231" width="2.5703125" style="9" customWidth="1"/>
    <col min="232" max="232" width="38" style="9" customWidth="1"/>
    <col min="233" max="233" width="9.140625" style="9"/>
    <col min="234" max="234" width="1.5703125" style="9" customWidth="1"/>
    <col min="235" max="235" width="13.5703125" style="9" customWidth="1"/>
    <col min="236" max="236" width="1.5703125" style="9" customWidth="1"/>
    <col min="237" max="237" width="13.5703125" style="9" customWidth="1"/>
    <col min="238" max="238" width="9.140625" style="9"/>
    <col min="239" max="239" width="16.42578125" style="9" customWidth="1"/>
    <col min="240" max="240" width="13.85546875" style="9" customWidth="1"/>
    <col min="241" max="241" width="9.42578125" style="9" bestFit="1" customWidth="1"/>
    <col min="242" max="483" width="9.140625" style="9"/>
    <col min="484" max="487" width="2.5703125" style="9" customWidth="1"/>
    <col min="488" max="488" width="38" style="9" customWidth="1"/>
    <col min="489" max="489" width="9.140625" style="9"/>
    <col min="490" max="490" width="1.5703125" style="9" customWidth="1"/>
    <col min="491" max="491" width="13.5703125" style="9" customWidth="1"/>
    <col min="492" max="492" width="1.5703125" style="9" customWidth="1"/>
    <col min="493" max="493" width="13.5703125" style="9" customWidth="1"/>
    <col min="494" max="494" width="9.140625" style="9"/>
    <col min="495" max="495" width="16.42578125" style="9" customWidth="1"/>
    <col min="496" max="496" width="13.85546875" style="9" customWidth="1"/>
    <col min="497" max="497" width="9.42578125" style="9" bestFit="1" customWidth="1"/>
    <col min="498" max="739" width="9.140625" style="9"/>
    <col min="740" max="743" width="2.5703125" style="9" customWidth="1"/>
    <col min="744" max="744" width="38" style="9" customWidth="1"/>
    <col min="745" max="745" width="9.140625" style="9"/>
    <col min="746" max="746" width="1.5703125" style="9" customWidth="1"/>
    <col min="747" max="747" width="13.5703125" style="9" customWidth="1"/>
    <col min="748" max="748" width="1.5703125" style="9" customWidth="1"/>
    <col min="749" max="749" width="13.5703125" style="9" customWidth="1"/>
    <col min="750" max="750" width="9.140625" style="9"/>
    <col min="751" max="751" width="16.42578125" style="9" customWidth="1"/>
    <col min="752" max="752" width="13.85546875" style="9" customWidth="1"/>
    <col min="753" max="753" width="9.42578125" style="9" bestFit="1" customWidth="1"/>
    <col min="754" max="995" width="9.140625" style="9"/>
    <col min="996" max="999" width="2.5703125" style="9" customWidth="1"/>
    <col min="1000" max="1000" width="38" style="9" customWidth="1"/>
    <col min="1001" max="1001" width="9.140625" style="9"/>
    <col min="1002" max="1002" width="1.5703125" style="9" customWidth="1"/>
    <col min="1003" max="1003" width="13.5703125" style="9" customWidth="1"/>
    <col min="1004" max="1004" width="1.5703125" style="9" customWidth="1"/>
    <col min="1005" max="1005" width="13.5703125" style="9" customWidth="1"/>
    <col min="1006" max="1006" width="9.140625" style="9"/>
    <col min="1007" max="1007" width="16.42578125" style="9" customWidth="1"/>
    <col min="1008" max="1008" width="13.85546875" style="9" customWidth="1"/>
    <col min="1009" max="1009" width="9.42578125" style="9" bestFit="1" customWidth="1"/>
    <col min="1010" max="1251" width="9.140625" style="9"/>
    <col min="1252" max="1255" width="2.5703125" style="9" customWidth="1"/>
    <col min="1256" max="1256" width="38" style="9" customWidth="1"/>
    <col min="1257" max="1257" width="9.140625" style="9"/>
    <col min="1258" max="1258" width="1.5703125" style="9" customWidth="1"/>
    <col min="1259" max="1259" width="13.5703125" style="9" customWidth="1"/>
    <col min="1260" max="1260" width="1.5703125" style="9" customWidth="1"/>
    <col min="1261" max="1261" width="13.5703125" style="9" customWidth="1"/>
    <col min="1262" max="1262" width="9.140625" style="9"/>
    <col min="1263" max="1263" width="16.42578125" style="9" customWidth="1"/>
    <col min="1264" max="1264" width="13.85546875" style="9" customWidth="1"/>
    <col min="1265" max="1265" width="9.42578125" style="9" bestFit="1" customWidth="1"/>
    <col min="1266" max="1507" width="9.140625" style="9"/>
    <col min="1508" max="1511" width="2.5703125" style="9" customWidth="1"/>
    <col min="1512" max="1512" width="38" style="9" customWidth="1"/>
    <col min="1513" max="1513" width="9.140625" style="9"/>
    <col min="1514" max="1514" width="1.5703125" style="9" customWidth="1"/>
    <col min="1515" max="1515" width="13.5703125" style="9" customWidth="1"/>
    <col min="1516" max="1516" width="1.5703125" style="9" customWidth="1"/>
    <col min="1517" max="1517" width="13.5703125" style="9" customWidth="1"/>
    <col min="1518" max="1518" width="9.140625" style="9"/>
    <col min="1519" max="1519" width="16.42578125" style="9" customWidth="1"/>
    <col min="1520" max="1520" width="13.85546875" style="9" customWidth="1"/>
    <col min="1521" max="1521" width="9.42578125" style="9" bestFit="1" customWidth="1"/>
    <col min="1522" max="1763" width="9.140625" style="9"/>
    <col min="1764" max="1767" width="2.5703125" style="9" customWidth="1"/>
    <col min="1768" max="1768" width="38" style="9" customWidth="1"/>
    <col min="1769" max="1769" width="9.140625" style="9"/>
    <col min="1770" max="1770" width="1.5703125" style="9" customWidth="1"/>
    <col min="1771" max="1771" width="13.5703125" style="9" customWidth="1"/>
    <col min="1772" max="1772" width="1.5703125" style="9" customWidth="1"/>
    <col min="1773" max="1773" width="13.5703125" style="9" customWidth="1"/>
    <col min="1774" max="1774" width="9.140625" style="9"/>
    <col min="1775" max="1775" width="16.42578125" style="9" customWidth="1"/>
    <col min="1776" max="1776" width="13.85546875" style="9" customWidth="1"/>
    <col min="1777" max="1777" width="9.42578125" style="9" bestFit="1" customWidth="1"/>
    <col min="1778" max="2019" width="9.140625" style="9"/>
    <col min="2020" max="2023" width="2.5703125" style="9" customWidth="1"/>
    <col min="2024" max="2024" width="38" style="9" customWidth="1"/>
    <col min="2025" max="2025" width="9.140625" style="9"/>
    <col min="2026" max="2026" width="1.5703125" style="9" customWidth="1"/>
    <col min="2027" max="2027" width="13.5703125" style="9" customWidth="1"/>
    <col min="2028" max="2028" width="1.5703125" style="9" customWidth="1"/>
    <col min="2029" max="2029" width="13.5703125" style="9" customWidth="1"/>
    <col min="2030" max="2030" width="9.140625" style="9"/>
    <col min="2031" max="2031" width="16.42578125" style="9" customWidth="1"/>
    <col min="2032" max="2032" width="13.85546875" style="9" customWidth="1"/>
    <col min="2033" max="2033" width="9.42578125" style="9" bestFit="1" customWidth="1"/>
    <col min="2034" max="2275" width="9.140625" style="9"/>
    <col min="2276" max="2279" width="2.5703125" style="9" customWidth="1"/>
    <col min="2280" max="2280" width="38" style="9" customWidth="1"/>
    <col min="2281" max="2281" width="9.140625" style="9"/>
    <col min="2282" max="2282" width="1.5703125" style="9" customWidth="1"/>
    <col min="2283" max="2283" width="13.5703125" style="9" customWidth="1"/>
    <col min="2284" max="2284" width="1.5703125" style="9" customWidth="1"/>
    <col min="2285" max="2285" width="13.5703125" style="9" customWidth="1"/>
    <col min="2286" max="2286" width="9.140625" style="9"/>
    <col min="2287" max="2287" width="16.42578125" style="9" customWidth="1"/>
    <col min="2288" max="2288" width="13.85546875" style="9" customWidth="1"/>
    <col min="2289" max="2289" width="9.42578125" style="9" bestFit="1" customWidth="1"/>
    <col min="2290" max="2531" width="9.140625" style="9"/>
    <col min="2532" max="2535" width="2.5703125" style="9" customWidth="1"/>
    <col min="2536" max="2536" width="38" style="9" customWidth="1"/>
    <col min="2537" max="2537" width="9.140625" style="9"/>
    <col min="2538" max="2538" width="1.5703125" style="9" customWidth="1"/>
    <col min="2539" max="2539" width="13.5703125" style="9" customWidth="1"/>
    <col min="2540" max="2540" width="1.5703125" style="9" customWidth="1"/>
    <col min="2541" max="2541" width="13.5703125" style="9" customWidth="1"/>
    <col min="2542" max="2542" width="9.140625" style="9"/>
    <col min="2543" max="2543" width="16.42578125" style="9" customWidth="1"/>
    <col min="2544" max="2544" width="13.85546875" style="9" customWidth="1"/>
    <col min="2545" max="2545" width="9.42578125" style="9" bestFit="1" customWidth="1"/>
    <col min="2546" max="2787" width="9.140625" style="9"/>
    <col min="2788" max="2791" width="2.5703125" style="9" customWidth="1"/>
    <col min="2792" max="2792" width="38" style="9" customWidth="1"/>
    <col min="2793" max="2793" width="9.140625" style="9"/>
    <col min="2794" max="2794" width="1.5703125" style="9" customWidth="1"/>
    <col min="2795" max="2795" width="13.5703125" style="9" customWidth="1"/>
    <col min="2796" max="2796" width="1.5703125" style="9" customWidth="1"/>
    <col min="2797" max="2797" width="13.5703125" style="9" customWidth="1"/>
    <col min="2798" max="2798" width="9.140625" style="9"/>
    <col min="2799" max="2799" width="16.42578125" style="9" customWidth="1"/>
    <col min="2800" max="2800" width="13.85546875" style="9" customWidth="1"/>
    <col min="2801" max="2801" width="9.42578125" style="9" bestFit="1" customWidth="1"/>
    <col min="2802" max="3043" width="9.140625" style="9"/>
    <col min="3044" max="3047" width="2.5703125" style="9" customWidth="1"/>
    <col min="3048" max="3048" width="38" style="9" customWidth="1"/>
    <col min="3049" max="3049" width="9.140625" style="9"/>
    <col min="3050" max="3050" width="1.5703125" style="9" customWidth="1"/>
    <col min="3051" max="3051" width="13.5703125" style="9" customWidth="1"/>
    <col min="3052" max="3052" width="1.5703125" style="9" customWidth="1"/>
    <col min="3053" max="3053" width="13.5703125" style="9" customWidth="1"/>
    <col min="3054" max="3054" width="9.140625" style="9"/>
    <col min="3055" max="3055" width="16.42578125" style="9" customWidth="1"/>
    <col min="3056" max="3056" width="13.85546875" style="9" customWidth="1"/>
    <col min="3057" max="3057" width="9.42578125" style="9" bestFit="1" customWidth="1"/>
    <col min="3058" max="3299" width="9.140625" style="9"/>
    <col min="3300" max="3303" width="2.5703125" style="9" customWidth="1"/>
    <col min="3304" max="3304" width="38" style="9" customWidth="1"/>
    <col min="3305" max="3305" width="9.140625" style="9"/>
    <col min="3306" max="3306" width="1.5703125" style="9" customWidth="1"/>
    <col min="3307" max="3307" width="13.5703125" style="9" customWidth="1"/>
    <col min="3308" max="3308" width="1.5703125" style="9" customWidth="1"/>
    <col min="3309" max="3309" width="13.5703125" style="9" customWidth="1"/>
    <col min="3310" max="3310" width="9.140625" style="9"/>
    <col min="3311" max="3311" width="16.42578125" style="9" customWidth="1"/>
    <col min="3312" max="3312" width="13.85546875" style="9" customWidth="1"/>
    <col min="3313" max="3313" width="9.42578125" style="9" bestFit="1" customWidth="1"/>
    <col min="3314" max="3555" width="9.140625" style="9"/>
    <col min="3556" max="3559" width="2.5703125" style="9" customWidth="1"/>
    <col min="3560" max="3560" width="38" style="9" customWidth="1"/>
    <col min="3561" max="3561" width="9.140625" style="9"/>
    <col min="3562" max="3562" width="1.5703125" style="9" customWidth="1"/>
    <col min="3563" max="3563" width="13.5703125" style="9" customWidth="1"/>
    <col min="3564" max="3564" width="1.5703125" style="9" customWidth="1"/>
    <col min="3565" max="3565" width="13.5703125" style="9" customWidth="1"/>
    <col min="3566" max="3566" width="9.140625" style="9"/>
    <col min="3567" max="3567" width="16.42578125" style="9" customWidth="1"/>
    <col min="3568" max="3568" width="13.85546875" style="9" customWidth="1"/>
    <col min="3569" max="3569" width="9.42578125" style="9" bestFit="1" customWidth="1"/>
    <col min="3570" max="3811" width="9.140625" style="9"/>
    <col min="3812" max="3815" width="2.5703125" style="9" customWidth="1"/>
    <col min="3816" max="3816" width="38" style="9" customWidth="1"/>
    <col min="3817" max="3817" width="9.140625" style="9"/>
    <col min="3818" max="3818" width="1.5703125" style="9" customWidth="1"/>
    <col min="3819" max="3819" width="13.5703125" style="9" customWidth="1"/>
    <col min="3820" max="3820" width="1.5703125" style="9" customWidth="1"/>
    <col min="3821" max="3821" width="13.5703125" style="9" customWidth="1"/>
    <col min="3822" max="3822" width="9.140625" style="9"/>
    <col min="3823" max="3823" width="16.42578125" style="9" customWidth="1"/>
    <col min="3824" max="3824" width="13.85546875" style="9" customWidth="1"/>
    <col min="3825" max="3825" width="9.42578125" style="9" bestFit="1" customWidth="1"/>
    <col min="3826" max="4067" width="9.140625" style="9"/>
    <col min="4068" max="4071" width="2.5703125" style="9" customWidth="1"/>
    <col min="4072" max="4072" width="38" style="9" customWidth="1"/>
    <col min="4073" max="4073" width="9.140625" style="9"/>
    <col min="4074" max="4074" width="1.5703125" style="9" customWidth="1"/>
    <col min="4075" max="4075" width="13.5703125" style="9" customWidth="1"/>
    <col min="4076" max="4076" width="1.5703125" style="9" customWidth="1"/>
    <col min="4077" max="4077" width="13.5703125" style="9" customWidth="1"/>
    <col min="4078" max="4078" width="9.140625" style="9"/>
    <col min="4079" max="4079" width="16.42578125" style="9" customWidth="1"/>
    <col min="4080" max="4080" width="13.85546875" style="9" customWidth="1"/>
    <col min="4081" max="4081" width="9.42578125" style="9" bestFit="1" customWidth="1"/>
    <col min="4082" max="4323" width="9.140625" style="9"/>
    <col min="4324" max="4327" width="2.5703125" style="9" customWidth="1"/>
    <col min="4328" max="4328" width="38" style="9" customWidth="1"/>
    <col min="4329" max="4329" width="9.140625" style="9"/>
    <col min="4330" max="4330" width="1.5703125" style="9" customWidth="1"/>
    <col min="4331" max="4331" width="13.5703125" style="9" customWidth="1"/>
    <col min="4332" max="4332" width="1.5703125" style="9" customWidth="1"/>
    <col min="4333" max="4333" width="13.5703125" style="9" customWidth="1"/>
    <col min="4334" max="4334" width="9.140625" style="9"/>
    <col min="4335" max="4335" width="16.42578125" style="9" customWidth="1"/>
    <col min="4336" max="4336" width="13.85546875" style="9" customWidth="1"/>
    <col min="4337" max="4337" width="9.42578125" style="9" bestFit="1" customWidth="1"/>
    <col min="4338" max="4579" width="9.140625" style="9"/>
    <col min="4580" max="4583" width="2.5703125" style="9" customWidth="1"/>
    <col min="4584" max="4584" width="38" style="9" customWidth="1"/>
    <col min="4585" max="4585" width="9.140625" style="9"/>
    <col min="4586" max="4586" width="1.5703125" style="9" customWidth="1"/>
    <col min="4587" max="4587" width="13.5703125" style="9" customWidth="1"/>
    <col min="4588" max="4588" width="1.5703125" style="9" customWidth="1"/>
    <col min="4589" max="4589" width="13.5703125" style="9" customWidth="1"/>
    <col min="4590" max="4590" width="9.140625" style="9"/>
    <col min="4591" max="4591" width="16.42578125" style="9" customWidth="1"/>
    <col min="4592" max="4592" width="13.85546875" style="9" customWidth="1"/>
    <col min="4593" max="4593" width="9.42578125" style="9" bestFit="1" customWidth="1"/>
    <col min="4594" max="4835" width="9.140625" style="9"/>
    <col min="4836" max="4839" width="2.5703125" style="9" customWidth="1"/>
    <col min="4840" max="4840" width="38" style="9" customWidth="1"/>
    <col min="4841" max="4841" width="9.140625" style="9"/>
    <col min="4842" max="4842" width="1.5703125" style="9" customWidth="1"/>
    <col min="4843" max="4843" width="13.5703125" style="9" customWidth="1"/>
    <col min="4844" max="4844" width="1.5703125" style="9" customWidth="1"/>
    <col min="4845" max="4845" width="13.5703125" style="9" customWidth="1"/>
    <col min="4846" max="4846" width="9.140625" style="9"/>
    <col min="4847" max="4847" width="16.42578125" style="9" customWidth="1"/>
    <col min="4848" max="4848" width="13.85546875" style="9" customWidth="1"/>
    <col min="4849" max="4849" width="9.42578125" style="9" bestFit="1" customWidth="1"/>
    <col min="4850" max="5091" width="9.140625" style="9"/>
    <col min="5092" max="5095" width="2.5703125" style="9" customWidth="1"/>
    <col min="5096" max="5096" width="38" style="9" customWidth="1"/>
    <col min="5097" max="5097" width="9.140625" style="9"/>
    <col min="5098" max="5098" width="1.5703125" style="9" customWidth="1"/>
    <col min="5099" max="5099" width="13.5703125" style="9" customWidth="1"/>
    <col min="5100" max="5100" width="1.5703125" style="9" customWidth="1"/>
    <col min="5101" max="5101" width="13.5703125" style="9" customWidth="1"/>
    <col min="5102" max="5102" width="9.140625" style="9"/>
    <col min="5103" max="5103" width="16.42578125" style="9" customWidth="1"/>
    <col min="5104" max="5104" width="13.85546875" style="9" customWidth="1"/>
    <col min="5105" max="5105" width="9.42578125" style="9" bestFit="1" customWidth="1"/>
    <col min="5106" max="5347" width="9.140625" style="9"/>
    <col min="5348" max="5351" width="2.5703125" style="9" customWidth="1"/>
    <col min="5352" max="5352" width="38" style="9" customWidth="1"/>
    <col min="5353" max="5353" width="9.140625" style="9"/>
    <col min="5354" max="5354" width="1.5703125" style="9" customWidth="1"/>
    <col min="5355" max="5355" width="13.5703125" style="9" customWidth="1"/>
    <col min="5356" max="5356" width="1.5703125" style="9" customWidth="1"/>
    <col min="5357" max="5357" width="13.5703125" style="9" customWidth="1"/>
    <col min="5358" max="5358" width="9.140625" style="9"/>
    <col min="5359" max="5359" width="16.42578125" style="9" customWidth="1"/>
    <col min="5360" max="5360" width="13.85546875" style="9" customWidth="1"/>
    <col min="5361" max="5361" width="9.42578125" style="9" bestFit="1" customWidth="1"/>
    <col min="5362" max="5603" width="9.140625" style="9"/>
    <col min="5604" max="5607" width="2.5703125" style="9" customWidth="1"/>
    <col min="5608" max="5608" width="38" style="9" customWidth="1"/>
    <col min="5609" max="5609" width="9.140625" style="9"/>
    <col min="5610" max="5610" width="1.5703125" style="9" customWidth="1"/>
    <col min="5611" max="5611" width="13.5703125" style="9" customWidth="1"/>
    <col min="5612" max="5612" width="1.5703125" style="9" customWidth="1"/>
    <col min="5613" max="5613" width="13.5703125" style="9" customWidth="1"/>
    <col min="5614" max="5614" width="9.140625" style="9"/>
    <col min="5615" max="5615" width="16.42578125" style="9" customWidth="1"/>
    <col min="5616" max="5616" width="13.85546875" style="9" customWidth="1"/>
    <col min="5617" max="5617" width="9.42578125" style="9" bestFit="1" customWidth="1"/>
    <col min="5618" max="5859" width="9.140625" style="9"/>
    <col min="5860" max="5863" width="2.5703125" style="9" customWidth="1"/>
    <col min="5864" max="5864" width="38" style="9" customWidth="1"/>
    <col min="5865" max="5865" width="9.140625" style="9"/>
    <col min="5866" max="5866" width="1.5703125" style="9" customWidth="1"/>
    <col min="5867" max="5867" width="13.5703125" style="9" customWidth="1"/>
    <col min="5868" max="5868" width="1.5703125" style="9" customWidth="1"/>
    <col min="5869" max="5869" width="13.5703125" style="9" customWidth="1"/>
    <col min="5870" max="5870" width="9.140625" style="9"/>
    <col min="5871" max="5871" width="16.42578125" style="9" customWidth="1"/>
    <col min="5872" max="5872" width="13.85546875" style="9" customWidth="1"/>
    <col min="5873" max="5873" width="9.42578125" style="9" bestFit="1" customWidth="1"/>
    <col min="5874" max="6115" width="9.140625" style="9"/>
    <col min="6116" max="6119" width="2.5703125" style="9" customWidth="1"/>
    <col min="6120" max="6120" width="38" style="9" customWidth="1"/>
    <col min="6121" max="6121" width="9.140625" style="9"/>
    <col min="6122" max="6122" width="1.5703125" style="9" customWidth="1"/>
    <col min="6123" max="6123" width="13.5703125" style="9" customWidth="1"/>
    <col min="6124" max="6124" width="1.5703125" style="9" customWidth="1"/>
    <col min="6125" max="6125" width="13.5703125" style="9" customWidth="1"/>
    <col min="6126" max="6126" width="9.140625" style="9"/>
    <col min="6127" max="6127" width="16.42578125" style="9" customWidth="1"/>
    <col min="6128" max="6128" width="13.85546875" style="9" customWidth="1"/>
    <col min="6129" max="6129" width="9.42578125" style="9" bestFit="1" customWidth="1"/>
    <col min="6130" max="6371" width="9.140625" style="9"/>
    <col min="6372" max="6375" width="2.5703125" style="9" customWidth="1"/>
    <col min="6376" max="6376" width="38" style="9" customWidth="1"/>
    <col min="6377" max="6377" width="9.140625" style="9"/>
    <col min="6378" max="6378" width="1.5703125" style="9" customWidth="1"/>
    <col min="6379" max="6379" width="13.5703125" style="9" customWidth="1"/>
    <col min="6380" max="6380" width="1.5703125" style="9" customWidth="1"/>
    <col min="6381" max="6381" width="13.5703125" style="9" customWidth="1"/>
    <col min="6382" max="6382" width="9.140625" style="9"/>
    <col min="6383" max="6383" width="16.42578125" style="9" customWidth="1"/>
    <col min="6384" max="6384" width="13.85546875" style="9" customWidth="1"/>
    <col min="6385" max="6385" width="9.42578125" style="9" bestFit="1" customWidth="1"/>
    <col min="6386" max="6627" width="9.140625" style="9"/>
    <col min="6628" max="6631" width="2.5703125" style="9" customWidth="1"/>
    <col min="6632" max="6632" width="38" style="9" customWidth="1"/>
    <col min="6633" max="6633" width="9.140625" style="9"/>
    <col min="6634" max="6634" width="1.5703125" style="9" customWidth="1"/>
    <col min="6635" max="6635" width="13.5703125" style="9" customWidth="1"/>
    <col min="6636" max="6636" width="1.5703125" style="9" customWidth="1"/>
    <col min="6637" max="6637" width="13.5703125" style="9" customWidth="1"/>
    <col min="6638" max="6638" width="9.140625" style="9"/>
    <col min="6639" max="6639" width="16.42578125" style="9" customWidth="1"/>
    <col min="6640" max="6640" width="13.85546875" style="9" customWidth="1"/>
    <col min="6641" max="6641" width="9.42578125" style="9" bestFit="1" customWidth="1"/>
    <col min="6642" max="6883" width="9.140625" style="9"/>
    <col min="6884" max="6887" width="2.5703125" style="9" customWidth="1"/>
    <col min="6888" max="6888" width="38" style="9" customWidth="1"/>
    <col min="6889" max="6889" width="9.140625" style="9"/>
    <col min="6890" max="6890" width="1.5703125" style="9" customWidth="1"/>
    <col min="6891" max="6891" width="13.5703125" style="9" customWidth="1"/>
    <col min="6892" max="6892" width="1.5703125" style="9" customWidth="1"/>
    <col min="6893" max="6893" width="13.5703125" style="9" customWidth="1"/>
    <col min="6894" max="6894" width="9.140625" style="9"/>
    <col min="6895" max="6895" width="16.42578125" style="9" customWidth="1"/>
    <col min="6896" max="6896" width="13.85546875" style="9" customWidth="1"/>
    <col min="6897" max="6897" width="9.42578125" style="9" bestFit="1" customWidth="1"/>
    <col min="6898" max="7139" width="9.140625" style="9"/>
    <col min="7140" max="7143" width="2.5703125" style="9" customWidth="1"/>
    <col min="7144" max="7144" width="38" style="9" customWidth="1"/>
    <col min="7145" max="7145" width="9.140625" style="9"/>
    <col min="7146" max="7146" width="1.5703125" style="9" customWidth="1"/>
    <col min="7147" max="7147" width="13.5703125" style="9" customWidth="1"/>
    <col min="7148" max="7148" width="1.5703125" style="9" customWidth="1"/>
    <col min="7149" max="7149" width="13.5703125" style="9" customWidth="1"/>
    <col min="7150" max="7150" width="9.140625" style="9"/>
    <col min="7151" max="7151" width="16.42578125" style="9" customWidth="1"/>
    <col min="7152" max="7152" width="13.85546875" style="9" customWidth="1"/>
    <col min="7153" max="7153" width="9.42578125" style="9" bestFit="1" customWidth="1"/>
    <col min="7154" max="7395" width="9.140625" style="9"/>
    <col min="7396" max="7399" width="2.5703125" style="9" customWidth="1"/>
    <col min="7400" max="7400" width="38" style="9" customWidth="1"/>
    <col min="7401" max="7401" width="9.140625" style="9"/>
    <col min="7402" max="7402" width="1.5703125" style="9" customWidth="1"/>
    <col min="7403" max="7403" width="13.5703125" style="9" customWidth="1"/>
    <col min="7404" max="7404" width="1.5703125" style="9" customWidth="1"/>
    <col min="7405" max="7405" width="13.5703125" style="9" customWidth="1"/>
    <col min="7406" max="7406" width="9.140625" style="9"/>
    <col min="7407" max="7407" width="16.42578125" style="9" customWidth="1"/>
    <col min="7408" max="7408" width="13.85546875" style="9" customWidth="1"/>
    <col min="7409" max="7409" width="9.42578125" style="9" bestFit="1" customWidth="1"/>
    <col min="7410" max="7651" width="9.140625" style="9"/>
    <col min="7652" max="7655" width="2.5703125" style="9" customWidth="1"/>
    <col min="7656" max="7656" width="38" style="9" customWidth="1"/>
    <col min="7657" max="7657" width="9.140625" style="9"/>
    <col min="7658" max="7658" width="1.5703125" style="9" customWidth="1"/>
    <col min="7659" max="7659" width="13.5703125" style="9" customWidth="1"/>
    <col min="7660" max="7660" width="1.5703125" style="9" customWidth="1"/>
    <col min="7661" max="7661" width="13.5703125" style="9" customWidth="1"/>
    <col min="7662" max="7662" width="9.140625" style="9"/>
    <col min="7663" max="7663" width="16.42578125" style="9" customWidth="1"/>
    <col min="7664" max="7664" width="13.85546875" style="9" customWidth="1"/>
    <col min="7665" max="7665" width="9.42578125" style="9" bestFit="1" customWidth="1"/>
    <col min="7666" max="7907" width="9.140625" style="9"/>
    <col min="7908" max="7911" width="2.5703125" style="9" customWidth="1"/>
    <col min="7912" max="7912" width="38" style="9" customWidth="1"/>
    <col min="7913" max="7913" width="9.140625" style="9"/>
    <col min="7914" max="7914" width="1.5703125" style="9" customWidth="1"/>
    <col min="7915" max="7915" width="13.5703125" style="9" customWidth="1"/>
    <col min="7916" max="7916" width="1.5703125" style="9" customWidth="1"/>
    <col min="7917" max="7917" width="13.5703125" style="9" customWidth="1"/>
    <col min="7918" max="7918" width="9.140625" style="9"/>
    <col min="7919" max="7919" width="16.42578125" style="9" customWidth="1"/>
    <col min="7920" max="7920" width="13.85546875" style="9" customWidth="1"/>
    <col min="7921" max="7921" width="9.42578125" style="9" bestFit="1" customWidth="1"/>
    <col min="7922" max="8163" width="9.140625" style="9"/>
    <col min="8164" max="8167" width="2.5703125" style="9" customWidth="1"/>
    <col min="8168" max="8168" width="38" style="9" customWidth="1"/>
    <col min="8169" max="8169" width="9.140625" style="9"/>
    <col min="8170" max="8170" width="1.5703125" style="9" customWidth="1"/>
    <col min="8171" max="8171" width="13.5703125" style="9" customWidth="1"/>
    <col min="8172" max="8172" width="1.5703125" style="9" customWidth="1"/>
    <col min="8173" max="8173" width="13.5703125" style="9" customWidth="1"/>
    <col min="8174" max="8174" width="9.140625" style="9"/>
    <col min="8175" max="8175" width="16.42578125" style="9" customWidth="1"/>
    <col min="8176" max="8176" width="13.85546875" style="9" customWidth="1"/>
    <col min="8177" max="8177" width="9.42578125" style="9" bestFit="1" customWidth="1"/>
    <col min="8178" max="8419" width="9.140625" style="9"/>
    <col min="8420" max="8423" width="2.5703125" style="9" customWidth="1"/>
    <col min="8424" max="8424" width="38" style="9" customWidth="1"/>
    <col min="8425" max="8425" width="9.140625" style="9"/>
    <col min="8426" max="8426" width="1.5703125" style="9" customWidth="1"/>
    <col min="8427" max="8427" width="13.5703125" style="9" customWidth="1"/>
    <col min="8428" max="8428" width="1.5703125" style="9" customWidth="1"/>
    <col min="8429" max="8429" width="13.5703125" style="9" customWidth="1"/>
    <col min="8430" max="8430" width="9.140625" style="9"/>
    <col min="8431" max="8431" width="16.42578125" style="9" customWidth="1"/>
    <col min="8432" max="8432" width="13.85546875" style="9" customWidth="1"/>
    <col min="8433" max="8433" width="9.42578125" style="9" bestFit="1" customWidth="1"/>
    <col min="8434" max="8675" width="9.140625" style="9"/>
    <col min="8676" max="8679" width="2.5703125" style="9" customWidth="1"/>
    <col min="8680" max="8680" width="38" style="9" customWidth="1"/>
    <col min="8681" max="8681" width="9.140625" style="9"/>
    <col min="8682" max="8682" width="1.5703125" style="9" customWidth="1"/>
    <col min="8683" max="8683" width="13.5703125" style="9" customWidth="1"/>
    <col min="8684" max="8684" width="1.5703125" style="9" customWidth="1"/>
    <col min="8685" max="8685" width="13.5703125" style="9" customWidth="1"/>
    <col min="8686" max="8686" width="9.140625" style="9"/>
    <col min="8687" max="8687" width="16.42578125" style="9" customWidth="1"/>
    <col min="8688" max="8688" width="13.85546875" style="9" customWidth="1"/>
    <col min="8689" max="8689" width="9.42578125" style="9" bestFit="1" customWidth="1"/>
    <col min="8690" max="8931" width="9.140625" style="9"/>
    <col min="8932" max="8935" width="2.5703125" style="9" customWidth="1"/>
    <col min="8936" max="8936" width="38" style="9" customWidth="1"/>
    <col min="8937" max="8937" width="9.140625" style="9"/>
    <col min="8938" max="8938" width="1.5703125" style="9" customWidth="1"/>
    <col min="8939" max="8939" width="13.5703125" style="9" customWidth="1"/>
    <col min="8940" max="8940" width="1.5703125" style="9" customWidth="1"/>
    <col min="8941" max="8941" width="13.5703125" style="9" customWidth="1"/>
    <col min="8942" max="8942" width="9.140625" style="9"/>
    <col min="8943" max="8943" width="16.42578125" style="9" customWidth="1"/>
    <col min="8944" max="8944" width="13.85546875" style="9" customWidth="1"/>
    <col min="8945" max="8945" width="9.42578125" style="9" bestFit="1" customWidth="1"/>
    <col min="8946" max="9187" width="9.140625" style="9"/>
    <col min="9188" max="9191" width="2.5703125" style="9" customWidth="1"/>
    <col min="9192" max="9192" width="38" style="9" customWidth="1"/>
    <col min="9193" max="9193" width="9.140625" style="9"/>
    <col min="9194" max="9194" width="1.5703125" style="9" customWidth="1"/>
    <col min="9195" max="9195" width="13.5703125" style="9" customWidth="1"/>
    <col min="9196" max="9196" width="1.5703125" style="9" customWidth="1"/>
    <col min="9197" max="9197" width="13.5703125" style="9" customWidth="1"/>
    <col min="9198" max="9198" width="9.140625" style="9"/>
    <col min="9199" max="9199" width="16.42578125" style="9" customWidth="1"/>
    <col min="9200" max="9200" width="13.85546875" style="9" customWidth="1"/>
    <col min="9201" max="9201" width="9.42578125" style="9" bestFit="1" customWidth="1"/>
    <col min="9202" max="9443" width="9.140625" style="9"/>
    <col min="9444" max="9447" width="2.5703125" style="9" customWidth="1"/>
    <col min="9448" max="9448" width="38" style="9" customWidth="1"/>
    <col min="9449" max="9449" width="9.140625" style="9"/>
    <col min="9450" max="9450" width="1.5703125" style="9" customWidth="1"/>
    <col min="9451" max="9451" width="13.5703125" style="9" customWidth="1"/>
    <col min="9452" max="9452" width="1.5703125" style="9" customWidth="1"/>
    <col min="9453" max="9453" width="13.5703125" style="9" customWidth="1"/>
    <col min="9454" max="9454" width="9.140625" style="9"/>
    <col min="9455" max="9455" width="16.42578125" style="9" customWidth="1"/>
    <col min="9456" max="9456" width="13.85546875" style="9" customWidth="1"/>
    <col min="9457" max="9457" width="9.42578125" style="9" bestFit="1" customWidth="1"/>
    <col min="9458" max="9699" width="9.140625" style="9"/>
    <col min="9700" max="9703" width="2.5703125" style="9" customWidth="1"/>
    <col min="9704" max="9704" width="38" style="9" customWidth="1"/>
    <col min="9705" max="9705" width="9.140625" style="9"/>
    <col min="9706" max="9706" width="1.5703125" style="9" customWidth="1"/>
    <col min="9707" max="9707" width="13.5703125" style="9" customWidth="1"/>
    <col min="9708" max="9708" width="1.5703125" style="9" customWidth="1"/>
    <col min="9709" max="9709" width="13.5703125" style="9" customWidth="1"/>
    <col min="9710" max="9710" width="9.140625" style="9"/>
    <col min="9711" max="9711" width="16.42578125" style="9" customWidth="1"/>
    <col min="9712" max="9712" width="13.85546875" style="9" customWidth="1"/>
    <col min="9713" max="9713" width="9.42578125" style="9" bestFit="1" customWidth="1"/>
    <col min="9714" max="9955" width="9.140625" style="9"/>
    <col min="9956" max="9959" width="2.5703125" style="9" customWidth="1"/>
    <col min="9960" max="9960" width="38" style="9" customWidth="1"/>
    <col min="9961" max="9961" width="9.140625" style="9"/>
    <col min="9962" max="9962" width="1.5703125" style="9" customWidth="1"/>
    <col min="9963" max="9963" width="13.5703125" style="9" customWidth="1"/>
    <col min="9964" max="9964" width="1.5703125" style="9" customWidth="1"/>
    <col min="9965" max="9965" width="13.5703125" style="9" customWidth="1"/>
    <col min="9966" max="9966" width="9.140625" style="9"/>
    <col min="9967" max="9967" width="16.42578125" style="9" customWidth="1"/>
    <col min="9968" max="9968" width="13.85546875" style="9" customWidth="1"/>
    <col min="9969" max="9969" width="9.42578125" style="9" bestFit="1" customWidth="1"/>
    <col min="9970" max="10211" width="9.140625" style="9"/>
    <col min="10212" max="10215" width="2.5703125" style="9" customWidth="1"/>
    <col min="10216" max="10216" width="38" style="9" customWidth="1"/>
    <col min="10217" max="10217" width="9.140625" style="9"/>
    <col min="10218" max="10218" width="1.5703125" style="9" customWidth="1"/>
    <col min="10219" max="10219" width="13.5703125" style="9" customWidth="1"/>
    <col min="10220" max="10220" width="1.5703125" style="9" customWidth="1"/>
    <col min="10221" max="10221" width="13.5703125" style="9" customWidth="1"/>
    <col min="10222" max="10222" width="9.140625" style="9"/>
    <col min="10223" max="10223" width="16.42578125" style="9" customWidth="1"/>
    <col min="10224" max="10224" width="13.85546875" style="9" customWidth="1"/>
    <col min="10225" max="10225" width="9.42578125" style="9" bestFit="1" customWidth="1"/>
    <col min="10226" max="10467" width="9.140625" style="9"/>
    <col min="10468" max="10471" width="2.5703125" style="9" customWidth="1"/>
    <col min="10472" max="10472" width="38" style="9" customWidth="1"/>
    <col min="10473" max="10473" width="9.140625" style="9"/>
    <col min="10474" max="10474" width="1.5703125" style="9" customWidth="1"/>
    <col min="10475" max="10475" width="13.5703125" style="9" customWidth="1"/>
    <col min="10476" max="10476" width="1.5703125" style="9" customWidth="1"/>
    <col min="10477" max="10477" width="13.5703125" style="9" customWidth="1"/>
    <col min="10478" max="10478" width="9.140625" style="9"/>
    <col min="10479" max="10479" width="16.42578125" style="9" customWidth="1"/>
    <col min="10480" max="10480" width="13.85546875" style="9" customWidth="1"/>
    <col min="10481" max="10481" width="9.42578125" style="9" bestFit="1" customWidth="1"/>
    <col min="10482" max="10723" width="9.140625" style="9"/>
    <col min="10724" max="10727" width="2.5703125" style="9" customWidth="1"/>
    <col min="10728" max="10728" width="38" style="9" customWidth="1"/>
    <col min="10729" max="10729" width="9.140625" style="9"/>
    <col min="10730" max="10730" width="1.5703125" style="9" customWidth="1"/>
    <col min="10731" max="10731" width="13.5703125" style="9" customWidth="1"/>
    <col min="10732" max="10732" width="1.5703125" style="9" customWidth="1"/>
    <col min="10733" max="10733" width="13.5703125" style="9" customWidth="1"/>
    <col min="10734" max="10734" width="9.140625" style="9"/>
    <col min="10735" max="10735" width="16.42578125" style="9" customWidth="1"/>
    <col min="10736" max="10736" width="13.85546875" style="9" customWidth="1"/>
    <col min="10737" max="10737" width="9.42578125" style="9" bestFit="1" customWidth="1"/>
    <col min="10738" max="10979" width="9.140625" style="9"/>
    <col min="10980" max="10983" width="2.5703125" style="9" customWidth="1"/>
    <col min="10984" max="10984" width="38" style="9" customWidth="1"/>
    <col min="10985" max="10985" width="9.140625" style="9"/>
    <col min="10986" max="10986" width="1.5703125" style="9" customWidth="1"/>
    <col min="10987" max="10987" width="13.5703125" style="9" customWidth="1"/>
    <col min="10988" max="10988" width="1.5703125" style="9" customWidth="1"/>
    <col min="10989" max="10989" width="13.5703125" style="9" customWidth="1"/>
    <col min="10990" max="10990" width="9.140625" style="9"/>
    <col min="10991" max="10991" width="16.42578125" style="9" customWidth="1"/>
    <col min="10992" max="10992" width="13.85546875" style="9" customWidth="1"/>
    <col min="10993" max="10993" width="9.42578125" style="9" bestFit="1" customWidth="1"/>
    <col min="10994" max="11235" width="9.140625" style="9"/>
    <col min="11236" max="11239" width="2.5703125" style="9" customWidth="1"/>
    <col min="11240" max="11240" width="38" style="9" customWidth="1"/>
    <col min="11241" max="11241" width="9.140625" style="9"/>
    <col min="11242" max="11242" width="1.5703125" style="9" customWidth="1"/>
    <col min="11243" max="11243" width="13.5703125" style="9" customWidth="1"/>
    <col min="11244" max="11244" width="1.5703125" style="9" customWidth="1"/>
    <col min="11245" max="11245" width="13.5703125" style="9" customWidth="1"/>
    <col min="11246" max="11246" width="9.140625" style="9"/>
    <col min="11247" max="11247" width="16.42578125" style="9" customWidth="1"/>
    <col min="11248" max="11248" width="13.85546875" style="9" customWidth="1"/>
    <col min="11249" max="11249" width="9.42578125" style="9" bestFit="1" customWidth="1"/>
    <col min="11250" max="11491" width="9.140625" style="9"/>
    <col min="11492" max="11495" width="2.5703125" style="9" customWidth="1"/>
    <col min="11496" max="11496" width="38" style="9" customWidth="1"/>
    <col min="11497" max="11497" width="9.140625" style="9"/>
    <col min="11498" max="11498" width="1.5703125" style="9" customWidth="1"/>
    <col min="11499" max="11499" width="13.5703125" style="9" customWidth="1"/>
    <col min="11500" max="11500" width="1.5703125" style="9" customWidth="1"/>
    <col min="11501" max="11501" width="13.5703125" style="9" customWidth="1"/>
    <col min="11502" max="11502" width="9.140625" style="9"/>
    <col min="11503" max="11503" width="16.42578125" style="9" customWidth="1"/>
    <col min="11504" max="11504" width="13.85546875" style="9" customWidth="1"/>
    <col min="11505" max="11505" width="9.42578125" style="9" bestFit="1" customWidth="1"/>
    <col min="11506" max="11747" width="9.140625" style="9"/>
    <col min="11748" max="11751" width="2.5703125" style="9" customWidth="1"/>
    <col min="11752" max="11752" width="38" style="9" customWidth="1"/>
    <col min="11753" max="11753" width="9.140625" style="9"/>
    <col min="11754" max="11754" width="1.5703125" style="9" customWidth="1"/>
    <col min="11755" max="11755" width="13.5703125" style="9" customWidth="1"/>
    <col min="11756" max="11756" width="1.5703125" style="9" customWidth="1"/>
    <col min="11757" max="11757" width="13.5703125" style="9" customWidth="1"/>
    <col min="11758" max="11758" width="9.140625" style="9"/>
    <col min="11759" max="11759" width="16.42578125" style="9" customWidth="1"/>
    <col min="11760" max="11760" width="13.85546875" style="9" customWidth="1"/>
    <col min="11761" max="11761" width="9.42578125" style="9" bestFit="1" customWidth="1"/>
    <col min="11762" max="12003" width="9.140625" style="9"/>
    <col min="12004" max="12007" width="2.5703125" style="9" customWidth="1"/>
    <col min="12008" max="12008" width="38" style="9" customWidth="1"/>
    <col min="12009" max="12009" width="9.140625" style="9"/>
    <col min="12010" max="12010" width="1.5703125" style="9" customWidth="1"/>
    <col min="12011" max="12011" width="13.5703125" style="9" customWidth="1"/>
    <col min="12012" max="12012" width="1.5703125" style="9" customWidth="1"/>
    <col min="12013" max="12013" width="13.5703125" style="9" customWidth="1"/>
    <col min="12014" max="12014" width="9.140625" style="9"/>
    <col min="12015" max="12015" width="16.42578125" style="9" customWidth="1"/>
    <col min="12016" max="12016" width="13.85546875" style="9" customWidth="1"/>
    <col min="12017" max="12017" width="9.42578125" style="9" bestFit="1" customWidth="1"/>
    <col min="12018" max="12259" width="9.140625" style="9"/>
    <col min="12260" max="12263" width="2.5703125" style="9" customWidth="1"/>
    <col min="12264" max="12264" width="38" style="9" customWidth="1"/>
    <col min="12265" max="12265" width="9.140625" style="9"/>
    <col min="12266" max="12266" width="1.5703125" style="9" customWidth="1"/>
    <col min="12267" max="12267" width="13.5703125" style="9" customWidth="1"/>
    <col min="12268" max="12268" width="1.5703125" style="9" customWidth="1"/>
    <col min="12269" max="12269" width="13.5703125" style="9" customWidth="1"/>
    <col min="12270" max="12270" width="9.140625" style="9"/>
    <col min="12271" max="12271" width="16.42578125" style="9" customWidth="1"/>
    <col min="12272" max="12272" width="13.85546875" style="9" customWidth="1"/>
    <col min="12273" max="12273" width="9.42578125" style="9" bestFit="1" customWidth="1"/>
    <col min="12274" max="12515" width="9.140625" style="9"/>
    <col min="12516" max="12519" width="2.5703125" style="9" customWidth="1"/>
    <col min="12520" max="12520" width="38" style="9" customWidth="1"/>
    <col min="12521" max="12521" width="9.140625" style="9"/>
    <col min="12522" max="12522" width="1.5703125" style="9" customWidth="1"/>
    <col min="12523" max="12523" width="13.5703125" style="9" customWidth="1"/>
    <col min="12524" max="12524" width="1.5703125" style="9" customWidth="1"/>
    <col min="12525" max="12525" width="13.5703125" style="9" customWidth="1"/>
    <col min="12526" max="12526" width="9.140625" style="9"/>
    <col min="12527" max="12527" width="16.42578125" style="9" customWidth="1"/>
    <col min="12528" max="12528" width="13.85546875" style="9" customWidth="1"/>
    <col min="12529" max="12529" width="9.42578125" style="9" bestFit="1" customWidth="1"/>
    <col min="12530" max="12771" width="9.140625" style="9"/>
    <col min="12772" max="12775" width="2.5703125" style="9" customWidth="1"/>
    <col min="12776" max="12776" width="38" style="9" customWidth="1"/>
    <col min="12777" max="12777" width="9.140625" style="9"/>
    <col min="12778" max="12778" width="1.5703125" style="9" customWidth="1"/>
    <col min="12779" max="12779" width="13.5703125" style="9" customWidth="1"/>
    <col min="12780" max="12780" width="1.5703125" style="9" customWidth="1"/>
    <col min="12781" max="12781" width="13.5703125" style="9" customWidth="1"/>
    <col min="12782" max="12782" width="9.140625" style="9"/>
    <col min="12783" max="12783" width="16.42578125" style="9" customWidth="1"/>
    <col min="12784" max="12784" width="13.85546875" style="9" customWidth="1"/>
    <col min="12785" max="12785" width="9.42578125" style="9" bestFit="1" customWidth="1"/>
    <col min="12786" max="13027" width="9.140625" style="9"/>
    <col min="13028" max="13031" width="2.5703125" style="9" customWidth="1"/>
    <col min="13032" max="13032" width="38" style="9" customWidth="1"/>
    <col min="13033" max="13033" width="9.140625" style="9"/>
    <col min="13034" max="13034" width="1.5703125" style="9" customWidth="1"/>
    <col min="13035" max="13035" width="13.5703125" style="9" customWidth="1"/>
    <col min="13036" max="13036" width="1.5703125" style="9" customWidth="1"/>
    <col min="13037" max="13037" width="13.5703125" style="9" customWidth="1"/>
    <col min="13038" max="13038" width="9.140625" style="9"/>
    <col min="13039" max="13039" width="16.42578125" style="9" customWidth="1"/>
    <col min="13040" max="13040" width="13.85546875" style="9" customWidth="1"/>
    <col min="13041" max="13041" width="9.42578125" style="9" bestFit="1" customWidth="1"/>
    <col min="13042" max="13283" width="9.140625" style="9"/>
    <col min="13284" max="13287" width="2.5703125" style="9" customWidth="1"/>
    <col min="13288" max="13288" width="38" style="9" customWidth="1"/>
    <col min="13289" max="13289" width="9.140625" style="9"/>
    <col min="13290" max="13290" width="1.5703125" style="9" customWidth="1"/>
    <col min="13291" max="13291" width="13.5703125" style="9" customWidth="1"/>
    <col min="13292" max="13292" width="1.5703125" style="9" customWidth="1"/>
    <col min="13293" max="13293" width="13.5703125" style="9" customWidth="1"/>
    <col min="13294" max="13294" width="9.140625" style="9"/>
    <col min="13295" max="13295" width="16.42578125" style="9" customWidth="1"/>
    <col min="13296" max="13296" width="13.85546875" style="9" customWidth="1"/>
    <col min="13297" max="13297" width="9.42578125" style="9" bestFit="1" customWidth="1"/>
    <col min="13298" max="13539" width="9.140625" style="9"/>
    <col min="13540" max="13543" width="2.5703125" style="9" customWidth="1"/>
    <col min="13544" max="13544" width="38" style="9" customWidth="1"/>
    <col min="13545" max="13545" width="9.140625" style="9"/>
    <col min="13546" max="13546" width="1.5703125" style="9" customWidth="1"/>
    <col min="13547" max="13547" width="13.5703125" style="9" customWidth="1"/>
    <col min="13548" max="13548" width="1.5703125" style="9" customWidth="1"/>
    <col min="13549" max="13549" width="13.5703125" style="9" customWidth="1"/>
    <col min="13550" max="13550" width="9.140625" style="9"/>
    <col min="13551" max="13551" width="16.42578125" style="9" customWidth="1"/>
    <col min="13552" max="13552" width="13.85546875" style="9" customWidth="1"/>
    <col min="13553" max="13553" width="9.42578125" style="9" bestFit="1" customWidth="1"/>
    <col min="13554" max="13795" width="9.140625" style="9"/>
    <col min="13796" max="13799" width="2.5703125" style="9" customWidth="1"/>
    <col min="13800" max="13800" width="38" style="9" customWidth="1"/>
    <col min="13801" max="13801" width="9.140625" style="9"/>
    <col min="13802" max="13802" width="1.5703125" style="9" customWidth="1"/>
    <col min="13803" max="13803" width="13.5703125" style="9" customWidth="1"/>
    <col min="13804" max="13804" width="1.5703125" style="9" customWidth="1"/>
    <col min="13805" max="13805" width="13.5703125" style="9" customWidth="1"/>
    <col min="13806" max="13806" width="9.140625" style="9"/>
    <col min="13807" max="13807" width="16.42578125" style="9" customWidth="1"/>
    <col min="13808" max="13808" width="13.85546875" style="9" customWidth="1"/>
    <col min="13809" max="13809" width="9.42578125" style="9" bestFit="1" customWidth="1"/>
    <col min="13810" max="14051" width="9.140625" style="9"/>
    <col min="14052" max="14055" width="2.5703125" style="9" customWidth="1"/>
    <col min="14056" max="14056" width="38" style="9" customWidth="1"/>
    <col min="14057" max="14057" width="9.140625" style="9"/>
    <col min="14058" max="14058" width="1.5703125" style="9" customWidth="1"/>
    <col min="14059" max="14059" width="13.5703125" style="9" customWidth="1"/>
    <col min="14060" max="14060" width="1.5703125" style="9" customWidth="1"/>
    <col min="14061" max="14061" width="13.5703125" style="9" customWidth="1"/>
    <col min="14062" max="14062" width="9.140625" style="9"/>
    <col min="14063" max="14063" width="16.42578125" style="9" customWidth="1"/>
    <col min="14064" max="14064" width="13.85546875" style="9" customWidth="1"/>
    <col min="14065" max="14065" width="9.42578125" style="9" bestFit="1" customWidth="1"/>
    <col min="14066" max="14307" width="9.140625" style="9"/>
    <col min="14308" max="14311" width="2.5703125" style="9" customWidth="1"/>
    <col min="14312" max="14312" width="38" style="9" customWidth="1"/>
    <col min="14313" max="14313" width="9.140625" style="9"/>
    <col min="14314" max="14314" width="1.5703125" style="9" customWidth="1"/>
    <col min="14315" max="14315" width="13.5703125" style="9" customWidth="1"/>
    <col min="14316" max="14316" width="1.5703125" style="9" customWidth="1"/>
    <col min="14317" max="14317" width="13.5703125" style="9" customWidth="1"/>
    <col min="14318" max="14318" width="9.140625" style="9"/>
    <col min="14319" max="14319" width="16.42578125" style="9" customWidth="1"/>
    <col min="14320" max="14320" width="13.85546875" style="9" customWidth="1"/>
    <col min="14321" max="14321" width="9.42578125" style="9" bestFit="1" customWidth="1"/>
    <col min="14322" max="14563" width="9.140625" style="9"/>
    <col min="14564" max="14567" width="2.5703125" style="9" customWidth="1"/>
    <col min="14568" max="14568" width="38" style="9" customWidth="1"/>
    <col min="14569" max="14569" width="9.140625" style="9"/>
    <col min="14570" max="14570" width="1.5703125" style="9" customWidth="1"/>
    <col min="14571" max="14571" width="13.5703125" style="9" customWidth="1"/>
    <col min="14572" max="14572" width="1.5703125" style="9" customWidth="1"/>
    <col min="14573" max="14573" width="13.5703125" style="9" customWidth="1"/>
    <col min="14574" max="14574" width="9.140625" style="9"/>
    <col min="14575" max="14575" width="16.42578125" style="9" customWidth="1"/>
    <col min="14576" max="14576" width="13.85546875" style="9" customWidth="1"/>
    <col min="14577" max="14577" width="9.42578125" style="9" bestFit="1" customWidth="1"/>
    <col min="14578" max="14819" width="9.140625" style="9"/>
    <col min="14820" max="14823" width="2.5703125" style="9" customWidth="1"/>
    <col min="14824" max="14824" width="38" style="9" customWidth="1"/>
    <col min="14825" max="14825" width="9.140625" style="9"/>
    <col min="14826" max="14826" width="1.5703125" style="9" customWidth="1"/>
    <col min="14827" max="14827" width="13.5703125" style="9" customWidth="1"/>
    <col min="14828" max="14828" width="1.5703125" style="9" customWidth="1"/>
    <col min="14829" max="14829" width="13.5703125" style="9" customWidth="1"/>
    <col min="14830" max="14830" width="9.140625" style="9"/>
    <col min="14831" max="14831" width="16.42578125" style="9" customWidth="1"/>
    <col min="14832" max="14832" width="13.85546875" style="9" customWidth="1"/>
    <col min="14833" max="14833" width="9.42578125" style="9" bestFit="1" customWidth="1"/>
    <col min="14834" max="15075" width="9.140625" style="9"/>
    <col min="15076" max="15079" width="2.5703125" style="9" customWidth="1"/>
    <col min="15080" max="15080" width="38" style="9" customWidth="1"/>
    <col min="15081" max="15081" width="9.140625" style="9"/>
    <col min="15082" max="15082" width="1.5703125" style="9" customWidth="1"/>
    <col min="15083" max="15083" width="13.5703125" style="9" customWidth="1"/>
    <col min="15084" max="15084" width="1.5703125" style="9" customWidth="1"/>
    <col min="15085" max="15085" width="13.5703125" style="9" customWidth="1"/>
    <col min="15086" max="15086" width="9.140625" style="9"/>
    <col min="15087" max="15087" width="16.42578125" style="9" customWidth="1"/>
    <col min="15088" max="15088" width="13.85546875" style="9" customWidth="1"/>
    <col min="15089" max="15089" width="9.42578125" style="9" bestFit="1" customWidth="1"/>
    <col min="15090" max="15331" width="9.140625" style="9"/>
    <col min="15332" max="15335" width="2.5703125" style="9" customWidth="1"/>
    <col min="15336" max="15336" width="38" style="9" customWidth="1"/>
    <col min="15337" max="15337" width="9.140625" style="9"/>
    <col min="15338" max="15338" width="1.5703125" style="9" customWidth="1"/>
    <col min="15339" max="15339" width="13.5703125" style="9" customWidth="1"/>
    <col min="15340" max="15340" width="1.5703125" style="9" customWidth="1"/>
    <col min="15341" max="15341" width="13.5703125" style="9" customWidth="1"/>
    <col min="15342" max="15342" width="9.140625" style="9"/>
    <col min="15343" max="15343" width="16.42578125" style="9" customWidth="1"/>
    <col min="15344" max="15344" width="13.85546875" style="9" customWidth="1"/>
    <col min="15345" max="15345" width="9.42578125" style="9" bestFit="1" customWidth="1"/>
    <col min="15346" max="15587" width="9.140625" style="9"/>
    <col min="15588" max="15591" width="2.5703125" style="9" customWidth="1"/>
    <col min="15592" max="15592" width="38" style="9" customWidth="1"/>
    <col min="15593" max="15593" width="9.140625" style="9"/>
    <col min="15594" max="15594" width="1.5703125" style="9" customWidth="1"/>
    <col min="15595" max="15595" width="13.5703125" style="9" customWidth="1"/>
    <col min="15596" max="15596" width="1.5703125" style="9" customWidth="1"/>
    <col min="15597" max="15597" width="13.5703125" style="9" customWidth="1"/>
    <col min="15598" max="15598" width="9.140625" style="9"/>
    <col min="15599" max="15599" width="16.42578125" style="9" customWidth="1"/>
    <col min="15600" max="15600" width="13.85546875" style="9" customWidth="1"/>
    <col min="15601" max="15601" width="9.42578125" style="9" bestFit="1" customWidth="1"/>
    <col min="15602" max="15843" width="9.140625" style="9"/>
    <col min="15844" max="15847" width="2.5703125" style="9" customWidth="1"/>
    <col min="15848" max="15848" width="38" style="9" customWidth="1"/>
    <col min="15849" max="15849" width="9.140625" style="9"/>
    <col min="15850" max="15850" width="1.5703125" style="9" customWidth="1"/>
    <col min="15851" max="15851" width="13.5703125" style="9" customWidth="1"/>
    <col min="15852" max="15852" width="1.5703125" style="9" customWidth="1"/>
    <col min="15853" max="15853" width="13.5703125" style="9" customWidth="1"/>
    <col min="15854" max="15854" width="9.140625" style="9"/>
    <col min="15855" max="15855" width="16.42578125" style="9" customWidth="1"/>
    <col min="15856" max="15856" width="13.85546875" style="9" customWidth="1"/>
    <col min="15857" max="15857" width="9.42578125" style="9" bestFit="1" customWidth="1"/>
    <col min="15858" max="16099" width="9.140625" style="9"/>
    <col min="16100" max="16103" width="2.5703125" style="9" customWidth="1"/>
    <col min="16104" max="16104" width="38" style="9" customWidth="1"/>
    <col min="16105" max="16105" width="9.140625" style="9"/>
    <col min="16106" max="16106" width="1.5703125" style="9" customWidth="1"/>
    <col min="16107" max="16107" width="13.5703125" style="9" customWidth="1"/>
    <col min="16108" max="16108" width="1.5703125" style="9" customWidth="1"/>
    <col min="16109" max="16109" width="13.5703125" style="9" customWidth="1"/>
    <col min="16110" max="16110" width="9.140625" style="9"/>
    <col min="16111" max="16111" width="16.42578125" style="9" customWidth="1"/>
    <col min="16112" max="16112" width="13.85546875" style="9" customWidth="1"/>
    <col min="16113" max="16113" width="9.42578125" style="9" bestFit="1" customWidth="1"/>
    <col min="16114" max="16377" width="9.140625" style="9"/>
    <col min="16378" max="16384" width="9.140625" style="9" customWidth="1"/>
  </cols>
  <sheetData>
    <row r="1" spans="1:8" ht="21.75" customHeight="1">
      <c r="A1" s="1" t="s">
        <v>131</v>
      </c>
      <c r="B1" s="1"/>
      <c r="C1" s="2"/>
      <c r="D1" s="1"/>
      <c r="E1" s="1"/>
      <c r="F1" s="4"/>
      <c r="G1" s="114"/>
      <c r="H1" s="4"/>
    </row>
    <row r="2" spans="1:8" ht="21.75" customHeight="1">
      <c r="A2" s="1" t="s">
        <v>84</v>
      </c>
      <c r="B2" s="1"/>
      <c r="C2" s="2"/>
      <c r="D2" s="3"/>
      <c r="E2" s="1"/>
      <c r="F2" s="4"/>
      <c r="G2" s="114"/>
      <c r="H2" s="4"/>
    </row>
    <row r="3" spans="1:8" ht="21.75" customHeight="1">
      <c r="A3" s="5" t="s">
        <v>134</v>
      </c>
      <c r="B3" s="5"/>
      <c r="C3" s="6"/>
      <c r="D3" s="7"/>
      <c r="E3" s="5"/>
      <c r="F3" s="55"/>
      <c r="G3" s="112"/>
      <c r="H3" s="55"/>
    </row>
    <row r="4" spans="1:8" ht="21.75" customHeight="1">
      <c r="A4" s="12"/>
      <c r="B4" s="1"/>
      <c r="C4" s="2"/>
      <c r="D4" s="3"/>
      <c r="E4" s="1"/>
      <c r="F4" s="4"/>
      <c r="G4" s="114"/>
      <c r="H4" s="4"/>
    </row>
    <row r="5" spans="1:8" ht="21.75" customHeight="1">
      <c r="A5" s="12"/>
      <c r="B5" s="1"/>
      <c r="C5" s="2"/>
      <c r="D5" s="3"/>
      <c r="E5" s="1"/>
      <c r="F5" s="56" t="s">
        <v>94</v>
      </c>
      <c r="G5" s="79"/>
      <c r="H5" s="56" t="s">
        <v>94</v>
      </c>
    </row>
    <row r="6" spans="1:8" ht="21.75" customHeight="1">
      <c r="A6" s="12"/>
      <c r="B6" s="1"/>
      <c r="C6" s="2"/>
      <c r="D6" s="3"/>
      <c r="E6" s="1"/>
      <c r="F6" s="4" t="s">
        <v>132</v>
      </c>
      <c r="G6" s="114"/>
      <c r="H6" s="4" t="s">
        <v>103</v>
      </c>
    </row>
    <row r="7" spans="1:8" ht="21.75" customHeight="1">
      <c r="A7" s="12"/>
      <c r="C7" s="2"/>
      <c r="D7" s="80" t="s">
        <v>1</v>
      </c>
      <c r="E7" s="12"/>
      <c r="F7" s="55" t="s">
        <v>2</v>
      </c>
      <c r="G7" s="24"/>
      <c r="H7" s="55" t="s">
        <v>2</v>
      </c>
    </row>
    <row r="8" spans="1:8" ht="8.1" customHeight="1">
      <c r="A8" s="21"/>
      <c r="C8" s="10"/>
      <c r="D8" s="3"/>
      <c r="E8" s="12"/>
      <c r="F8" s="59"/>
      <c r="G8" s="24"/>
      <c r="H8" s="16"/>
    </row>
    <row r="9" spans="1:8" ht="21.75" customHeight="1">
      <c r="A9" s="21" t="s">
        <v>41</v>
      </c>
      <c r="C9" s="10"/>
      <c r="D9" s="155">
        <v>4</v>
      </c>
      <c r="F9" s="59">
        <v>226275254</v>
      </c>
      <c r="H9" s="16">
        <v>167694215</v>
      </c>
    </row>
    <row r="10" spans="1:8" ht="21.75" customHeight="1">
      <c r="A10" s="21" t="s">
        <v>30</v>
      </c>
      <c r="C10" s="10"/>
      <c r="D10" s="155">
        <v>4</v>
      </c>
      <c r="F10" s="60">
        <v>72764236</v>
      </c>
      <c r="H10" s="17">
        <v>64237487</v>
      </c>
    </row>
    <row r="11" spans="1:8" ht="8.1" customHeight="1">
      <c r="A11" s="21"/>
      <c r="C11" s="10"/>
      <c r="D11" s="3"/>
      <c r="E11" s="12"/>
      <c r="F11" s="59"/>
      <c r="G11" s="24"/>
      <c r="H11" s="16"/>
    </row>
    <row r="12" spans="1:8" ht="21.75" customHeight="1">
      <c r="A12" s="22" t="s">
        <v>29</v>
      </c>
      <c r="C12" s="10"/>
      <c r="D12" s="23"/>
      <c r="F12" s="60">
        <f>SUM(F9:F11)</f>
        <v>299039490</v>
      </c>
      <c r="H12" s="17">
        <f>SUM(H9:H11)</f>
        <v>231931702</v>
      </c>
    </row>
    <row r="13" spans="1:8" ht="8.1" customHeight="1">
      <c r="A13" s="21"/>
      <c r="C13" s="10"/>
      <c r="D13" s="3"/>
      <c r="E13" s="24"/>
      <c r="F13" s="59"/>
      <c r="G13" s="24"/>
      <c r="H13" s="16"/>
    </row>
    <row r="14" spans="1:8" ht="21.75" customHeight="1">
      <c r="A14" s="9" t="s">
        <v>42</v>
      </c>
      <c r="C14" s="10"/>
      <c r="D14" s="3"/>
      <c r="E14" s="15"/>
      <c r="F14" s="63">
        <v>-200743748</v>
      </c>
      <c r="G14" s="115"/>
      <c r="H14" s="25">
        <v>-147749247</v>
      </c>
    </row>
    <row r="15" spans="1:8" ht="21.75" customHeight="1">
      <c r="A15" s="9" t="s">
        <v>38</v>
      </c>
      <c r="C15" s="10"/>
      <c r="D15" s="26"/>
      <c r="E15" s="15"/>
      <c r="F15" s="62">
        <v>-72337056</v>
      </c>
      <c r="G15" s="115"/>
      <c r="H15" s="20">
        <v>-56251336</v>
      </c>
    </row>
    <row r="16" spans="1:8" ht="8.1" customHeight="1">
      <c r="A16" s="21"/>
      <c r="C16" s="10"/>
      <c r="D16" s="3"/>
      <c r="E16" s="12"/>
      <c r="F16" s="59"/>
      <c r="G16" s="24"/>
      <c r="H16" s="16"/>
    </row>
    <row r="17" spans="1:15" ht="21.75" customHeight="1">
      <c r="A17" s="22" t="s">
        <v>40</v>
      </c>
      <c r="C17" s="10"/>
      <c r="F17" s="60">
        <f>SUM(F14:F16)</f>
        <v>-273080804</v>
      </c>
      <c r="H17" s="17">
        <f>SUM(H14:H16)</f>
        <v>-204000583</v>
      </c>
    </row>
    <row r="18" spans="1:15" ht="9.9499999999999993" customHeight="1">
      <c r="C18" s="10"/>
      <c r="E18" s="12"/>
      <c r="F18" s="59"/>
      <c r="G18" s="24"/>
      <c r="H18" s="16"/>
    </row>
    <row r="19" spans="1:15" ht="21.75" customHeight="1">
      <c r="A19" s="22" t="s">
        <v>53</v>
      </c>
      <c r="C19" s="10"/>
      <c r="D19" s="3"/>
      <c r="E19" s="12"/>
      <c r="F19" s="63">
        <f>+F12+F17</f>
        <v>25958686</v>
      </c>
      <c r="G19" s="24"/>
      <c r="H19" s="25">
        <f>+H12+H17</f>
        <v>27931119</v>
      </c>
    </row>
    <row r="20" spans="1:15" ht="8.1" customHeight="1">
      <c r="A20" s="22"/>
      <c r="C20" s="10"/>
      <c r="F20" s="59"/>
      <c r="H20" s="16"/>
    </row>
    <row r="21" spans="1:15" ht="21.75" customHeight="1">
      <c r="A21" s="21" t="s">
        <v>18</v>
      </c>
      <c r="C21" s="2"/>
      <c r="D21" s="53"/>
      <c r="E21" s="15"/>
      <c r="F21" s="60">
        <v>231103</v>
      </c>
      <c r="G21" s="115"/>
      <c r="H21" s="17">
        <v>1053877</v>
      </c>
      <c r="I21" s="27"/>
      <c r="O21" s="118"/>
    </row>
    <row r="22" spans="1:15" ht="8.1" customHeight="1">
      <c r="A22" s="21"/>
      <c r="C22" s="2"/>
      <c r="D22" s="14"/>
      <c r="E22" s="15"/>
      <c r="F22" s="59"/>
      <c r="G22" s="115"/>
      <c r="H22" s="16"/>
    </row>
    <row r="23" spans="1:15" ht="21.75" customHeight="1">
      <c r="A23" s="22" t="s">
        <v>54</v>
      </c>
      <c r="C23" s="10"/>
      <c r="D23" s="14"/>
      <c r="E23" s="15"/>
      <c r="F23" s="59">
        <f>+F19+F21</f>
        <v>26189789</v>
      </c>
      <c r="G23" s="115"/>
      <c r="H23" s="16">
        <f>+H19+H21</f>
        <v>28984996</v>
      </c>
      <c r="O23" s="118"/>
    </row>
    <row r="24" spans="1:15" ht="8.1" customHeight="1">
      <c r="A24" s="22"/>
      <c r="C24" s="10"/>
      <c r="F24" s="59"/>
      <c r="H24" s="16"/>
    </row>
    <row r="25" spans="1:15" ht="21.75" customHeight="1">
      <c r="A25" s="9" t="s">
        <v>19</v>
      </c>
      <c r="C25" s="10"/>
      <c r="E25" s="12"/>
      <c r="F25" s="59">
        <v>-4926783</v>
      </c>
      <c r="G25" s="24"/>
      <c r="H25" s="16">
        <v>-4346810</v>
      </c>
      <c r="O25" s="82"/>
    </row>
    <row r="26" spans="1:15" ht="21.75" customHeight="1">
      <c r="A26" s="9" t="s">
        <v>20</v>
      </c>
      <c r="E26" s="12"/>
      <c r="F26" s="60">
        <v>-13854962</v>
      </c>
      <c r="G26" s="24"/>
      <c r="H26" s="17">
        <v>-12536994</v>
      </c>
    </row>
    <row r="27" spans="1:15" ht="8.1" customHeight="1">
      <c r="A27" s="8"/>
      <c r="C27" s="10"/>
      <c r="D27" s="13"/>
      <c r="E27" s="12"/>
      <c r="F27" s="59"/>
      <c r="G27" s="24"/>
      <c r="H27" s="16"/>
    </row>
    <row r="28" spans="1:15" ht="21.75" customHeight="1">
      <c r="A28" s="1" t="s">
        <v>21</v>
      </c>
      <c r="C28" s="10"/>
      <c r="F28" s="60">
        <f>+F25+F26</f>
        <v>-18781745</v>
      </c>
      <c r="H28" s="17">
        <f>+H25+H26</f>
        <v>-16883804</v>
      </c>
    </row>
    <row r="29" spans="1:15" ht="9.9499999999999993" customHeight="1">
      <c r="A29" s="8"/>
      <c r="C29" s="10"/>
      <c r="D29" s="13"/>
      <c r="E29" s="12"/>
      <c r="F29" s="59"/>
      <c r="G29" s="24"/>
      <c r="H29" s="16"/>
    </row>
    <row r="30" spans="1:15" ht="21.75" customHeight="1">
      <c r="A30" s="1" t="s">
        <v>55</v>
      </c>
      <c r="C30" s="10"/>
      <c r="E30" s="12"/>
      <c r="F30" s="81"/>
      <c r="H30" s="27"/>
    </row>
    <row r="31" spans="1:15" ht="21.75" customHeight="1">
      <c r="A31" s="1"/>
      <c r="B31" s="1" t="s">
        <v>50</v>
      </c>
      <c r="E31" s="12"/>
      <c r="F31" s="59">
        <f>+F23+F28</f>
        <v>7408044</v>
      </c>
      <c r="G31" s="24"/>
      <c r="H31" s="16">
        <f>+H23+H28</f>
        <v>12101192</v>
      </c>
    </row>
    <row r="32" spans="1:15" ht="21.75" customHeight="1">
      <c r="A32" s="9" t="s">
        <v>22</v>
      </c>
      <c r="C32" s="10"/>
      <c r="E32" s="12"/>
      <c r="F32" s="60">
        <v>-433835</v>
      </c>
      <c r="G32" s="24"/>
      <c r="H32" s="17">
        <v>-1006903</v>
      </c>
    </row>
    <row r="33" spans="1:8" ht="8.1" customHeight="1">
      <c r="C33" s="10"/>
      <c r="E33" s="12"/>
      <c r="F33" s="59"/>
      <c r="G33" s="24"/>
      <c r="H33" s="16"/>
    </row>
    <row r="34" spans="1:8" ht="21.75" customHeight="1">
      <c r="A34" s="1" t="s">
        <v>56</v>
      </c>
      <c r="C34" s="10"/>
      <c r="E34" s="12"/>
      <c r="F34" s="59">
        <f>+F31+F32</f>
        <v>6974209</v>
      </c>
      <c r="G34" s="24"/>
      <c r="H34" s="16">
        <f>+H31+H32</f>
        <v>11094289</v>
      </c>
    </row>
    <row r="35" spans="1:8" ht="21.75" customHeight="1">
      <c r="A35" s="9" t="s">
        <v>26</v>
      </c>
      <c r="C35" s="10"/>
      <c r="D35" s="155">
        <v>15</v>
      </c>
      <c r="E35" s="12"/>
      <c r="F35" s="60">
        <v>-1559444</v>
      </c>
      <c r="G35" s="24"/>
      <c r="H35" s="17">
        <v>-2608470</v>
      </c>
    </row>
    <row r="36" spans="1:8" ht="8.1" customHeight="1">
      <c r="C36" s="10"/>
      <c r="E36" s="12"/>
      <c r="F36" s="59"/>
      <c r="G36" s="24"/>
      <c r="H36" s="16"/>
    </row>
    <row r="37" spans="1:8" ht="21.75" customHeight="1" thickBot="1">
      <c r="A37" s="22" t="s">
        <v>98</v>
      </c>
      <c r="C37" s="10"/>
      <c r="E37" s="12"/>
      <c r="F37" s="61">
        <f>+F34+F35</f>
        <v>5414765</v>
      </c>
      <c r="G37" s="24"/>
      <c r="H37" s="18">
        <f>+H34+H35</f>
        <v>8485819</v>
      </c>
    </row>
    <row r="38" spans="1:8" ht="9.9499999999999993" customHeight="1" thickTop="1">
      <c r="A38" s="22"/>
      <c r="C38" s="10"/>
      <c r="F38" s="59"/>
      <c r="H38" s="16"/>
    </row>
    <row r="39" spans="1:8" ht="21.75" customHeight="1">
      <c r="A39" s="1" t="s">
        <v>57</v>
      </c>
      <c r="D39" s="10"/>
      <c r="E39" s="155"/>
      <c r="F39" s="59"/>
      <c r="H39" s="16"/>
    </row>
    <row r="40" spans="1:8" ht="8.1" customHeight="1">
      <c r="A40" s="1"/>
      <c r="D40" s="10"/>
      <c r="E40" s="155"/>
      <c r="F40" s="59"/>
      <c r="H40" s="16"/>
    </row>
    <row r="41" spans="1:8" ht="21.75" customHeight="1" thickBot="1">
      <c r="A41" s="9" t="s">
        <v>58</v>
      </c>
      <c r="D41" s="54">
        <v>16</v>
      </c>
      <c r="E41" s="155"/>
      <c r="F41" s="116">
        <v>0.01</v>
      </c>
      <c r="H41" s="117">
        <v>0.03</v>
      </c>
    </row>
    <row r="42" spans="1:8" ht="22.5" customHeight="1" thickTop="1">
      <c r="D42" s="54"/>
      <c r="E42" s="155"/>
      <c r="F42" s="16"/>
      <c r="H42" s="16"/>
    </row>
    <row r="43" spans="1:8" ht="22.5" customHeight="1">
      <c r="D43" s="54"/>
      <c r="E43" s="155"/>
      <c r="F43" s="16"/>
      <c r="H43" s="16"/>
    </row>
    <row r="44" spans="1:8" ht="22.5" customHeight="1">
      <c r="D44" s="54"/>
      <c r="E44" s="155"/>
      <c r="F44" s="16"/>
      <c r="H44" s="16"/>
    </row>
    <row r="45" spans="1:8" ht="21.95" customHeight="1">
      <c r="A45" s="157" t="str">
        <f>'Thai 2-4'!A41</f>
        <v>หมายเหตุประกอบข้อมูลทางการเงินเป็นส่วนหนึ่งของข้อมูลทางการเงินระหว่างกาลนี้</v>
      </c>
      <c r="B45" s="157"/>
      <c r="C45" s="157"/>
      <c r="D45" s="157"/>
      <c r="E45" s="157"/>
      <c r="F45" s="157"/>
      <c r="G45" s="157"/>
      <c r="H45" s="157"/>
    </row>
  </sheetData>
  <mergeCells count="1">
    <mergeCell ref="A45:H45"/>
  </mergeCells>
  <pageMargins left="1.2" right="0.5" top="0.5" bottom="0.6" header="0.49" footer="0.4"/>
  <pageSetup paperSize="9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6"/>
  <sheetViews>
    <sheetView topLeftCell="A25" zoomScaleNormal="100" zoomScaleSheetLayoutView="100" workbookViewId="0">
      <selection activeCell="B39" sqref="B39"/>
    </sheetView>
  </sheetViews>
  <sheetFormatPr defaultColWidth="10.5703125" defaultRowHeight="21.2" customHeight="1"/>
  <cols>
    <col min="1" max="1" width="1.7109375" style="30" customWidth="1"/>
    <col min="2" max="2" width="43.7109375" style="30" customWidth="1"/>
    <col min="3" max="3" width="5.7109375" style="32" customWidth="1"/>
    <col min="4" max="4" width="0.85546875" style="32" customWidth="1"/>
    <col min="5" max="5" width="12.28515625" style="32" customWidth="1"/>
    <col min="6" max="6" width="0.85546875" style="32" customWidth="1"/>
    <col min="7" max="7" width="12.28515625" style="32" customWidth="1"/>
    <col min="8" max="8" width="0.85546875" style="32" customWidth="1"/>
    <col min="9" max="9" width="12.28515625" style="39" customWidth="1"/>
    <col min="10" max="10" width="0.85546875" style="39" customWidth="1"/>
    <col min="11" max="11" width="12.28515625" style="39" customWidth="1"/>
    <col min="12" max="12" width="0.85546875" style="39" customWidth="1"/>
    <col min="13" max="13" width="12.28515625" style="39" customWidth="1"/>
    <col min="14" max="14" width="0.85546875" style="39" customWidth="1"/>
    <col min="15" max="15" width="12.28515625" style="32" customWidth="1"/>
    <col min="16" max="232" width="10.5703125" style="30"/>
    <col min="233" max="233" width="2" style="30" customWidth="1"/>
    <col min="234" max="234" width="68.140625" style="30" customWidth="1"/>
    <col min="235" max="235" width="9" style="30" customWidth="1"/>
    <col min="236" max="236" width="0.85546875" style="30" customWidth="1"/>
    <col min="237" max="237" width="13.5703125" style="30" customWidth="1"/>
    <col min="238" max="238" width="0.85546875" style="30" customWidth="1"/>
    <col min="239" max="239" width="15.140625" style="30" customWidth="1"/>
    <col min="240" max="240" width="0.85546875" style="30" customWidth="1"/>
    <col min="241" max="241" width="14.5703125" style="30" customWidth="1"/>
    <col min="242" max="242" width="11.42578125" style="30" bestFit="1" customWidth="1"/>
    <col min="243" max="488" width="10.5703125" style="30"/>
    <col min="489" max="489" width="2" style="30" customWidth="1"/>
    <col min="490" max="490" width="68.140625" style="30" customWidth="1"/>
    <col min="491" max="491" width="9" style="30" customWidth="1"/>
    <col min="492" max="492" width="0.85546875" style="30" customWidth="1"/>
    <col min="493" max="493" width="13.5703125" style="30" customWidth="1"/>
    <col min="494" max="494" width="0.85546875" style="30" customWidth="1"/>
    <col min="495" max="495" width="15.140625" style="30" customWidth="1"/>
    <col min="496" max="496" width="0.85546875" style="30" customWidth="1"/>
    <col min="497" max="497" width="14.5703125" style="30" customWidth="1"/>
    <col min="498" max="498" width="11.42578125" style="30" bestFit="1" customWidth="1"/>
    <col min="499" max="744" width="10.5703125" style="30"/>
    <col min="745" max="745" width="2" style="30" customWidth="1"/>
    <col min="746" max="746" width="68.140625" style="30" customWidth="1"/>
    <col min="747" max="747" width="9" style="30" customWidth="1"/>
    <col min="748" max="748" width="0.85546875" style="30" customWidth="1"/>
    <col min="749" max="749" width="13.5703125" style="30" customWidth="1"/>
    <col min="750" max="750" width="0.85546875" style="30" customWidth="1"/>
    <col min="751" max="751" width="15.140625" style="30" customWidth="1"/>
    <col min="752" max="752" width="0.85546875" style="30" customWidth="1"/>
    <col min="753" max="753" width="14.5703125" style="30" customWidth="1"/>
    <col min="754" max="754" width="11.42578125" style="30" bestFit="1" customWidth="1"/>
    <col min="755" max="1000" width="10.5703125" style="30"/>
    <col min="1001" max="1001" width="2" style="30" customWidth="1"/>
    <col min="1002" max="1002" width="68.140625" style="30" customWidth="1"/>
    <col min="1003" max="1003" width="9" style="30" customWidth="1"/>
    <col min="1004" max="1004" width="0.85546875" style="30" customWidth="1"/>
    <col min="1005" max="1005" width="13.5703125" style="30" customWidth="1"/>
    <col min="1006" max="1006" width="0.85546875" style="30" customWidth="1"/>
    <col min="1007" max="1007" width="15.140625" style="30" customWidth="1"/>
    <col min="1008" max="1008" width="0.85546875" style="30" customWidth="1"/>
    <col min="1009" max="1009" width="14.5703125" style="30" customWidth="1"/>
    <col min="1010" max="1010" width="11.42578125" style="30" bestFit="1" customWidth="1"/>
    <col min="1011" max="1256" width="10.5703125" style="30"/>
    <col min="1257" max="1257" width="2" style="30" customWidth="1"/>
    <col min="1258" max="1258" width="68.140625" style="30" customWidth="1"/>
    <col min="1259" max="1259" width="9" style="30" customWidth="1"/>
    <col min="1260" max="1260" width="0.85546875" style="30" customWidth="1"/>
    <col min="1261" max="1261" width="13.5703125" style="30" customWidth="1"/>
    <col min="1262" max="1262" width="0.85546875" style="30" customWidth="1"/>
    <col min="1263" max="1263" width="15.140625" style="30" customWidth="1"/>
    <col min="1264" max="1264" width="0.85546875" style="30" customWidth="1"/>
    <col min="1265" max="1265" width="14.5703125" style="30" customWidth="1"/>
    <col min="1266" max="1266" width="11.42578125" style="30" bestFit="1" customWidth="1"/>
    <col min="1267" max="1512" width="10.5703125" style="30"/>
    <col min="1513" max="1513" width="2" style="30" customWidth="1"/>
    <col min="1514" max="1514" width="68.140625" style="30" customWidth="1"/>
    <col min="1515" max="1515" width="9" style="30" customWidth="1"/>
    <col min="1516" max="1516" width="0.85546875" style="30" customWidth="1"/>
    <col min="1517" max="1517" width="13.5703125" style="30" customWidth="1"/>
    <col min="1518" max="1518" width="0.85546875" style="30" customWidth="1"/>
    <col min="1519" max="1519" width="15.140625" style="30" customWidth="1"/>
    <col min="1520" max="1520" width="0.85546875" style="30" customWidth="1"/>
    <col min="1521" max="1521" width="14.5703125" style="30" customWidth="1"/>
    <col min="1522" max="1522" width="11.42578125" style="30" bestFit="1" customWidth="1"/>
    <col min="1523" max="1768" width="10.5703125" style="30"/>
    <col min="1769" max="1769" width="2" style="30" customWidth="1"/>
    <col min="1770" max="1770" width="68.140625" style="30" customWidth="1"/>
    <col min="1771" max="1771" width="9" style="30" customWidth="1"/>
    <col min="1772" max="1772" width="0.85546875" style="30" customWidth="1"/>
    <col min="1773" max="1773" width="13.5703125" style="30" customWidth="1"/>
    <col min="1774" max="1774" width="0.85546875" style="30" customWidth="1"/>
    <col min="1775" max="1775" width="15.140625" style="30" customWidth="1"/>
    <col min="1776" max="1776" width="0.85546875" style="30" customWidth="1"/>
    <col min="1777" max="1777" width="14.5703125" style="30" customWidth="1"/>
    <col min="1778" max="1778" width="11.42578125" style="30" bestFit="1" customWidth="1"/>
    <col min="1779" max="2024" width="10.5703125" style="30"/>
    <col min="2025" max="2025" width="2" style="30" customWidth="1"/>
    <col min="2026" max="2026" width="68.140625" style="30" customWidth="1"/>
    <col min="2027" max="2027" width="9" style="30" customWidth="1"/>
    <col min="2028" max="2028" width="0.85546875" style="30" customWidth="1"/>
    <col min="2029" max="2029" width="13.5703125" style="30" customWidth="1"/>
    <col min="2030" max="2030" width="0.85546875" style="30" customWidth="1"/>
    <col min="2031" max="2031" width="15.140625" style="30" customWidth="1"/>
    <col min="2032" max="2032" width="0.85546875" style="30" customWidth="1"/>
    <col min="2033" max="2033" width="14.5703125" style="30" customWidth="1"/>
    <col min="2034" max="2034" width="11.42578125" style="30" bestFit="1" customWidth="1"/>
    <col min="2035" max="2280" width="10.5703125" style="30"/>
    <col min="2281" max="2281" width="2" style="30" customWidth="1"/>
    <col min="2282" max="2282" width="68.140625" style="30" customWidth="1"/>
    <col min="2283" max="2283" width="9" style="30" customWidth="1"/>
    <col min="2284" max="2284" width="0.85546875" style="30" customWidth="1"/>
    <col min="2285" max="2285" width="13.5703125" style="30" customWidth="1"/>
    <col min="2286" max="2286" width="0.85546875" style="30" customWidth="1"/>
    <col min="2287" max="2287" width="15.140625" style="30" customWidth="1"/>
    <col min="2288" max="2288" width="0.85546875" style="30" customWidth="1"/>
    <col min="2289" max="2289" width="14.5703125" style="30" customWidth="1"/>
    <col min="2290" max="2290" width="11.42578125" style="30" bestFit="1" customWidth="1"/>
    <col min="2291" max="2536" width="10.5703125" style="30"/>
    <col min="2537" max="2537" width="2" style="30" customWidth="1"/>
    <col min="2538" max="2538" width="68.140625" style="30" customWidth="1"/>
    <col min="2539" max="2539" width="9" style="30" customWidth="1"/>
    <col min="2540" max="2540" width="0.85546875" style="30" customWidth="1"/>
    <col min="2541" max="2541" width="13.5703125" style="30" customWidth="1"/>
    <col min="2542" max="2542" width="0.85546875" style="30" customWidth="1"/>
    <col min="2543" max="2543" width="15.140625" style="30" customWidth="1"/>
    <col min="2544" max="2544" width="0.85546875" style="30" customWidth="1"/>
    <col min="2545" max="2545" width="14.5703125" style="30" customWidth="1"/>
    <col min="2546" max="2546" width="11.42578125" style="30" bestFit="1" customWidth="1"/>
    <col min="2547" max="2792" width="10.5703125" style="30"/>
    <col min="2793" max="2793" width="2" style="30" customWidth="1"/>
    <col min="2794" max="2794" width="68.140625" style="30" customWidth="1"/>
    <col min="2795" max="2795" width="9" style="30" customWidth="1"/>
    <col min="2796" max="2796" width="0.85546875" style="30" customWidth="1"/>
    <col min="2797" max="2797" width="13.5703125" style="30" customWidth="1"/>
    <col min="2798" max="2798" width="0.85546875" style="30" customWidth="1"/>
    <col min="2799" max="2799" width="15.140625" style="30" customWidth="1"/>
    <col min="2800" max="2800" width="0.85546875" style="30" customWidth="1"/>
    <col min="2801" max="2801" width="14.5703125" style="30" customWidth="1"/>
    <col min="2802" max="2802" width="11.42578125" style="30" bestFit="1" customWidth="1"/>
    <col min="2803" max="3048" width="10.5703125" style="30"/>
    <col min="3049" max="3049" width="2" style="30" customWidth="1"/>
    <col min="3050" max="3050" width="68.140625" style="30" customWidth="1"/>
    <col min="3051" max="3051" width="9" style="30" customWidth="1"/>
    <col min="3052" max="3052" width="0.85546875" style="30" customWidth="1"/>
    <col min="3053" max="3053" width="13.5703125" style="30" customWidth="1"/>
    <col min="3054" max="3054" width="0.85546875" style="30" customWidth="1"/>
    <col min="3055" max="3055" width="15.140625" style="30" customWidth="1"/>
    <col min="3056" max="3056" width="0.85546875" style="30" customWidth="1"/>
    <col min="3057" max="3057" width="14.5703125" style="30" customWidth="1"/>
    <col min="3058" max="3058" width="11.42578125" style="30" bestFit="1" customWidth="1"/>
    <col min="3059" max="3304" width="10.5703125" style="30"/>
    <col min="3305" max="3305" width="2" style="30" customWidth="1"/>
    <col min="3306" max="3306" width="68.140625" style="30" customWidth="1"/>
    <col min="3307" max="3307" width="9" style="30" customWidth="1"/>
    <col min="3308" max="3308" width="0.85546875" style="30" customWidth="1"/>
    <col min="3309" max="3309" width="13.5703125" style="30" customWidth="1"/>
    <col min="3310" max="3310" width="0.85546875" style="30" customWidth="1"/>
    <col min="3311" max="3311" width="15.140625" style="30" customWidth="1"/>
    <col min="3312" max="3312" width="0.85546875" style="30" customWidth="1"/>
    <col min="3313" max="3313" width="14.5703125" style="30" customWidth="1"/>
    <col min="3314" max="3314" width="11.42578125" style="30" bestFit="1" customWidth="1"/>
    <col min="3315" max="3560" width="10.5703125" style="30"/>
    <col min="3561" max="3561" width="2" style="30" customWidth="1"/>
    <col min="3562" max="3562" width="68.140625" style="30" customWidth="1"/>
    <col min="3563" max="3563" width="9" style="30" customWidth="1"/>
    <col min="3564" max="3564" width="0.85546875" style="30" customWidth="1"/>
    <col min="3565" max="3565" width="13.5703125" style="30" customWidth="1"/>
    <col min="3566" max="3566" width="0.85546875" style="30" customWidth="1"/>
    <col min="3567" max="3567" width="15.140625" style="30" customWidth="1"/>
    <col min="3568" max="3568" width="0.85546875" style="30" customWidth="1"/>
    <col min="3569" max="3569" width="14.5703125" style="30" customWidth="1"/>
    <col min="3570" max="3570" width="11.42578125" style="30" bestFit="1" customWidth="1"/>
    <col min="3571" max="3816" width="10.5703125" style="30"/>
    <col min="3817" max="3817" width="2" style="30" customWidth="1"/>
    <col min="3818" max="3818" width="68.140625" style="30" customWidth="1"/>
    <col min="3819" max="3819" width="9" style="30" customWidth="1"/>
    <col min="3820" max="3820" width="0.85546875" style="30" customWidth="1"/>
    <col min="3821" max="3821" width="13.5703125" style="30" customWidth="1"/>
    <col min="3822" max="3822" width="0.85546875" style="30" customWidth="1"/>
    <col min="3823" max="3823" width="15.140625" style="30" customWidth="1"/>
    <col min="3824" max="3824" width="0.85546875" style="30" customWidth="1"/>
    <col min="3825" max="3825" width="14.5703125" style="30" customWidth="1"/>
    <col min="3826" max="3826" width="11.42578125" style="30" bestFit="1" customWidth="1"/>
    <col min="3827" max="4072" width="10.5703125" style="30"/>
    <col min="4073" max="4073" width="2" style="30" customWidth="1"/>
    <col min="4074" max="4074" width="68.140625" style="30" customWidth="1"/>
    <col min="4075" max="4075" width="9" style="30" customWidth="1"/>
    <col min="4076" max="4076" width="0.85546875" style="30" customWidth="1"/>
    <col min="4077" max="4077" width="13.5703125" style="30" customWidth="1"/>
    <col min="4078" max="4078" width="0.85546875" style="30" customWidth="1"/>
    <col min="4079" max="4079" width="15.140625" style="30" customWidth="1"/>
    <col min="4080" max="4080" width="0.85546875" style="30" customWidth="1"/>
    <col min="4081" max="4081" width="14.5703125" style="30" customWidth="1"/>
    <col min="4082" max="4082" width="11.42578125" style="30" bestFit="1" customWidth="1"/>
    <col min="4083" max="4328" width="10.5703125" style="30"/>
    <col min="4329" max="4329" width="2" style="30" customWidth="1"/>
    <col min="4330" max="4330" width="68.140625" style="30" customWidth="1"/>
    <col min="4331" max="4331" width="9" style="30" customWidth="1"/>
    <col min="4332" max="4332" width="0.85546875" style="30" customWidth="1"/>
    <col min="4333" max="4333" width="13.5703125" style="30" customWidth="1"/>
    <col min="4334" max="4334" width="0.85546875" style="30" customWidth="1"/>
    <col min="4335" max="4335" width="15.140625" style="30" customWidth="1"/>
    <col min="4336" max="4336" width="0.85546875" style="30" customWidth="1"/>
    <col min="4337" max="4337" width="14.5703125" style="30" customWidth="1"/>
    <col min="4338" max="4338" width="11.42578125" style="30" bestFit="1" customWidth="1"/>
    <col min="4339" max="4584" width="10.5703125" style="30"/>
    <col min="4585" max="4585" width="2" style="30" customWidth="1"/>
    <col min="4586" max="4586" width="68.140625" style="30" customWidth="1"/>
    <col min="4587" max="4587" width="9" style="30" customWidth="1"/>
    <col min="4588" max="4588" width="0.85546875" style="30" customWidth="1"/>
    <col min="4589" max="4589" width="13.5703125" style="30" customWidth="1"/>
    <col min="4590" max="4590" width="0.85546875" style="30" customWidth="1"/>
    <col min="4591" max="4591" width="15.140625" style="30" customWidth="1"/>
    <col min="4592" max="4592" width="0.85546875" style="30" customWidth="1"/>
    <col min="4593" max="4593" width="14.5703125" style="30" customWidth="1"/>
    <col min="4594" max="4594" width="11.42578125" style="30" bestFit="1" customWidth="1"/>
    <col min="4595" max="4840" width="10.5703125" style="30"/>
    <col min="4841" max="4841" width="2" style="30" customWidth="1"/>
    <col min="4842" max="4842" width="68.140625" style="30" customWidth="1"/>
    <col min="4843" max="4843" width="9" style="30" customWidth="1"/>
    <col min="4844" max="4844" width="0.85546875" style="30" customWidth="1"/>
    <col min="4845" max="4845" width="13.5703125" style="30" customWidth="1"/>
    <col min="4846" max="4846" width="0.85546875" style="30" customWidth="1"/>
    <col min="4847" max="4847" width="15.140625" style="30" customWidth="1"/>
    <col min="4848" max="4848" width="0.85546875" style="30" customWidth="1"/>
    <col min="4849" max="4849" width="14.5703125" style="30" customWidth="1"/>
    <col min="4850" max="4850" width="11.42578125" style="30" bestFit="1" customWidth="1"/>
    <col min="4851" max="5096" width="10.5703125" style="30"/>
    <col min="5097" max="5097" width="2" style="30" customWidth="1"/>
    <col min="5098" max="5098" width="68.140625" style="30" customWidth="1"/>
    <col min="5099" max="5099" width="9" style="30" customWidth="1"/>
    <col min="5100" max="5100" width="0.85546875" style="30" customWidth="1"/>
    <col min="5101" max="5101" width="13.5703125" style="30" customWidth="1"/>
    <col min="5102" max="5102" width="0.85546875" style="30" customWidth="1"/>
    <col min="5103" max="5103" width="15.140625" style="30" customWidth="1"/>
    <col min="5104" max="5104" width="0.85546875" style="30" customWidth="1"/>
    <col min="5105" max="5105" width="14.5703125" style="30" customWidth="1"/>
    <col min="5106" max="5106" width="11.42578125" style="30" bestFit="1" customWidth="1"/>
    <col min="5107" max="5352" width="10.5703125" style="30"/>
    <col min="5353" max="5353" width="2" style="30" customWidth="1"/>
    <col min="5354" max="5354" width="68.140625" style="30" customWidth="1"/>
    <col min="5355" max="5355" width="9" style="30" customWidth="1"/>
    <col min="5356" max="5356" width="0.85546875" style="30" customWidth="1"/>
    <col min="5357" max="5357" width="13.5703125" style="30" customWidth="1"/>
    <col min="5358" max="5358" width="0.85546875" style="30" customWidth="1"/>
    <col min="5359" max="5359" width="15.140625" style="30" customWidth="1"/>
    <col min="5360" max="5360" width="0.85546875" style="30" customWidth="1"/>
    <col min="5361" max="5361" width="14.5703125" style="30" customWidth="1"/>
    <col min="5362" max="5362" width="11.42578125" style="30" bestFit="1" customWidth="1"/>
    <col min="5363" max="5608" width="10.5703125" style="30"/>
    <col min="5609" max="5609" width="2" style="30" customWidth="1"/>
    <col min="5610" max="5610" width="68.140625" style="30" customWidth="1"/>
    <col min="5611" max="5611" width="9" style="30" customWidth="1"/>
    <col min="5612" max="5612" width="0.85546875" style="30" customWidth="1"/>
    <col min="5613" max="5613" width="13.5703125" style="30" customWidth="1"/>
    <col min="5614" max="5614" width="0.85546875" style="30" customWidth="1"/>
    <col min="5615" max="5615" width="15.140625" style="30" customWidth="1"/>
    <col min="5616" max="5616" width="0.85546875" style="30" customWidth="1"/>
    <col min="5617" max="5617" width="14.5703125" style="30" customWidth="1"/>
    <col min="5618" max="5618" width="11.42578125" style="30" bestFit="1" customWidth="1"/>
    <col min="5619" max="5864" width="10.5703125" style="30"/>
    <col min="5865" max="5865" width="2" style="30" customWidth="1"/>
    <col min="5866" max="5866" width="68.140625" style="30" customWidth="1"/>
    <col min="5867" max="5867" width="9" style="30" customWidth="1"/>
    <col min="5868" max="5868" width="0.85546875" style="30" customWidth="1"/>
    <col min="5869" max="5869" width="13.5703125" style="30" customWidth="1"/>
    <col min="5870" max="5870" width="0.85546875" style="30" customWidth="1"/>
    <col min="5871" max="5871" width="15.140625" style="30" customWidth="1"/>
    <col min="5872" max="5872" width="0.85546875" style="30" customWidth="1"/>
    <col min="5873" max="5873" width="14.5703125" style="30" customWidth="1"/>
    <col min="5874" max="5874" width="11.42578125" style="30" bestFit="1" customWidth="1"/>
    <col min="5875" max="6120" width="10.5703125" style="30"/>
    <col min="6121" max="6121" width="2" style="30" customWidth="1"/>
    <col min="6122" max="6122" width="68.140625" style="30" customWidth="1"/>
    <col min="6123" max="6123" width="9" style="30" customWidth="1"/>
    <col min="6124" max="6124" width="0.85546875" style="30" customWidth="1"/>
    <col min="6125" max="6125" width="13.5703125" style="30" customWidth="1"/>
    <col min="6126" max="6126" width="0.85546875" style="30" customWidth="1"/>
    <col min="6127" max="6127" width="15.140625" style="30" customWidth="1"/>
    <col min="6128" max="6128" width="0.85546875" style="30" customWidth="1"/>
    <col min="6129" max="6129" width="14.5703125" style="30" customWidth="1"/>
    <col min="6130" max="6130" width="11.42578125" style="30" bestFit="1" customWidth="1"/>
    <col min="6131" max="6376" width="10.5703125" style="30"/>
    <col min="6377" max="6377" width="2" style="30" customWidth="1"/>
    <col min="6378" max="6378" width="68.140625" style="30" customWidth="1"/>
    <col min="6379" max="6379" width="9" style="30" customWidth="1"/>
    <col min="6380" max="6380" width="0.85546875" style="30" customWidth="1"/>
    <col min="6381" max="6381" width="13.5703125" style="30" customWidth="1"/>
    <col min="6382" max="6382" width="0.85546875" style="30" customWidth="1"/>
    <col min="6383" max="6383" width="15.140625" style="30" customWidth="1"/>
    <col min="6384" max="6384" width="0.85546875" style="30" customWidth="1"/>
    <col min="6385" max="6385" width="14.5703125" style="30" customWidth="1"/>
    <col min="6386" max="6386" width="11.42578125" style="30" bestFit="1" customWidth="1"/>
    <col min="6387" max="6632" width="10.5703125" style="30"/>
    <col min="6633" max="6633" width="2" style="30" customWidth="1"/>
    <col min="6634" max="6634" width="68.140625" style="30" customWidth="1"/>
    <col min="6635" max="6635" width="9" style="30" customWidth="1"/>
    <col min="6636" max="6636" width="0.85546875" style="30" customWidth="1"/>
    <col min="6637" max="6637" width="13.5703125" style="30" customWidth="1"/>
    <col min="6638" max="6638" width="0.85546875" style="30" customWidth="1"/>
    <col min="6639" max="6639" width="15.140625" style="30" customWidth="1"/>
    <col min="6640" max="6640" width="0.85546875" style="30" customWidth="1"/>
    <col min="6641" max="6641" width="14.5703125" style="30" customWidth="1"/>
    <col min="6642" max="6642" width="11.42578125" style="30" bestFit="1" customWidth="1"/>
    <col min="6643" max="6888" width="10.5703125" style="30"/>
    <col min="6889" max="6889" width="2" style="30" customWidth="1"/>
    <col min="6890" max="6890" width="68.140625" style="30" customWidth="1"/>
    <col min="6891" max="6891" width="9" style="30" customWidth="1"/>
    <col min="6892" max="6892" width="0.85546875" style="30" customWidth="1"/>
    <col min="6893" max="6893" width="13.5703125" style="30" customWidth="1"/>
    <col min="6894" max="6894" width="0.85546875" style="30" customWidth="1"/>
    <col min="6895" max="6895" width="15.140625" style="30" customWidth="1"/>
    <col min="6896" max="6896" width="0.85546875" style="30" customWidth="1"/>
    <col min="6897" max="6897" width="14.5703125" style="30" customWidth="1"/>
    <col min="6898" max="6898" width="11.42578125" style="30" bestFit="1" customWidth="1"/>
    <col min="6899" max="7144" width="10.5703125" style="30"/>
    <col min="7145" max="7145" width="2" style="30" customWidth="1"/>
    <col min="7146" max="7146" width="68.140625" style="30" customWidth="1"/>
    <col min="7147" max="7147" width="9" style="30" customWidth="1"/>
    <col min="7148" max="7148" width="0.85546875" style="30" customWidth="1"/>
    <col min="7149" max="7149" width="13.5703125" style="30" customWidth="1"/>
    <col min="7150" max="7150" width="0.85546875" style="30" customWidth="1"/>
    <col min="7151" max="7151" width="15.140625" style="30" customWidth="1"/>
    <col min="7152" max="7152" width="0.85546875" style="30" customWidth="1"/>
    <col min="7153" max="7153" width="14.5703125" style="30" customWidth="1"/>
    <col min="7154" max="7154" width="11.42578125" style="30" bestFit="1" customWidth="1"/>
    <col min="7155" max="7400" width="10.5703125" style="30"/>
    <col min="7401" max="7401" width="2" style="30" customWidth="1"/>
    <col min="7402" max="7402" width="68.140625" style="30" customWidth="1"/>
    <col min="7403" max="7403" width="9" style="30" customWidth="1"/>
    <col min="7404" max="7404" width="0.85546875" style="30" customWidth="1"/>
    <col min="7405" max="7405" width="13.5703125" style="30" customWidth="1"/>
    <col min="7406" max="7406" width="0.85546875" style="30" customWidth="1"/>
    <col min="7407" max="7407" width="15.140625" style="30" customWidth="1"/>
    <col min="7408" max="7408" width="0.85546875" style="30" customWidth="1"/>
    <col min="7409" max="7409" width="14.5703125" style="30" customWidth="1"/>
    <col min="7410" max="7410" width="11.42578125" style="30" bestFit="1" customWidth="1"/>
    <col min="7411" max="7656" width="10.5703125" style="30"/>
    <col min="7657" max="7657" width="2" style="30" customWidth="1"/>
    <col min="7658" max="7658" width="68.140625" style="30" customWidth="1"/>
    <col min="7659" max="7659" width="9" style="30" customWidth="1"/>
    <col min="7660" max="7660" width="0.85546875" style="30" customWidth="1"/>
    <col min="7661" max="7661" width="13.5703125" style="30" customWidth="1"/>
    <col min="7662" max="7662" width="0.85546875" style="30" customWidth="1"/>
    <col min="7663" max="7663" width="15.140625" style="30" customWidth="1"/>
    <col min="7664" max="7664" width="0.85546875" style="30" customWidth="1"/>
    <col min="7665" max="7665" width="14.5703125" style="30" customWidth="1"/>
    <col min="7666" max="7666" width="11.42578125" style="30" bestFit="1" customWidth="1"/>
    <col min="7667" max="7912" width="10.5703125" style="30"/>
    <col min="7913" max="7913" width="2" style="30" customWidth="1"/>
    <col min="7914" max="7914" width="68.140625" style="30" customWidth="1"/>
    <col min="7915" max="7915" width="9" style="30" customWidth="1"/>
    <col min="7916" max="7916" width="0.85546875" style="30" customWidth="1"/>
    <col min="7917" max="7917" width="13.5703125" style="30" customWidth="1"/>
    <col min="7918" max="7918" width="0.85546875" style="30" customWidth="1"/>
    <col min="7919" max="7919" width="15.140625" style="30" customWidth="1"/>
    <col min="7920" max="7920" width="0.85546875" style="30" customWidth="1"/>
    <col min="7921" max="7921" width="14.5703125" style="30" customWidth="1"/>
    <col min="7922" max="7922" width="11.42578125" style="30" bestFit="1" customWidth="1"/>
    <col min="7923" max="8168" width="10.5703125" style="30"/>
    <col min="8169" max="8169" width="2" style="30" customWidth="1"/>
    <col min="8170" max="8170" width="68.140625" style="30" customWidth="1"/>
    <col min="8171" max="8171" width="9" style="30" customWidth="1"/>
    <col min="8172" max="8172" width="0.85546875" style="30" customWidth="1"/>
    <col min="8173" max="8173" width="13.5703125" style="30" customWidth="1"/>
    <col min="8174" max="8174" width="0.85546875" style="30" customWidth="1"/>
    <col min="8175" max="8175" width="15.140625" style="30" customWidth="1"/>
    <col min="8176" max="8176" width="0.85546875" style="30" customWidth="1"/>
    <col min="8177" max="8177" width="14.5703125" style="30" customWidth="1"/>
    <col min="8178" max="8178" width="11.42578125" style="30" bestFit="1" customWidth="1"/>
    <col min="8179" max="8424" width="10.5703125" style="30"/>
    <col min="8425" max="8425" width="2" style="30" customWidth="1"/>
    <col min="8426" max="8426" width="68.140625" style="30" customWidth="1"/>
    <col min="8427" max="8427" width="9" style="30" customWidth="1"/>
    <col min="8428" max="8428" width="0.85546875" style="30" customWidth="1"/>
    <col min="8429" max="8429" width="13.5703125" style="30" customWidth="1"/>
    <col min="8430" max="8430" width="0.85546875" style="30" customWidth="1"/>
    <col min="8431" max="8431" width="15.140625" style="30" customWidth="1"/>
    <col min="8432" max="8432" width="0.85546875" style="30" customWidth="1"/>
    <col min="8433" max="8433" width="14.5703125" style="30" customWidth="1"/>
    <col min="8434" max="8434" width="11.42578125" style="30" bestFit="1" customWidth="1"/>
    <col min="8435" max="8680" width="10.5703125" style="30"/>
    <col min="8681" max="8681" width="2" style="30" customWidth="1"/>
    <col min="8682" max="8682" width="68.140625" style="30" customWidth="1"/>
    <col min="8683" max="8683" width="9" style="30" customWidth="1"/>
    <col min="8684" max="8684" width="0.85546875" style="30" customWidth="1"/>
    <col min="8685" max="8685" width="13.5703125" style="30" customWidth="1"/>
    <col min="8686" max="8686" width="0.85546875" style="30" customWidth="1"/>
    <col min="8687" max="8687" width="15.140625" style="30" customWidth="1"/>
    <col min="8688" max="8688" width="0.85546875" style="30" customWidth="1"/>
    <col min="8689" max="8689" width="14.5703125" style="30" customWidth="1"/>
    <col min="8690" max="8690" width="11.42578125" style="30" bestFit="1" customWidth="1"/>
    <col min="8691" max="8936" width="10.5703125" style="30"/>
    <col min="8937" max="8937" width="2" style="30" customWidth="1"/>
    <col min="8938" max="8938" width="68.140625" style="30" customWidth="1"/>
    <col min="8939" max="8939" width="9" style="30" customWidth="1"/>
    <col min="8940" max="8940" width="0.85546875" style="30" customWidth="1"/>
    <col min="8941" max="8941" width="13.5703125" style="30" customWidth="1"/>
    <col min="8942" max="8942" width="0.85546875" style="30" customWidth="1"/>
    <col min="8943" max="8943" width="15.140625" style="30" customWidth="1"/>
    <col min="8944" max="8944" width="0.85546875" style="30" customWidth="1"/>
    <col min="8945" max="8945" width="14.5703125" style="30" customWidth="1"/>
    <col min="8946" max="8946" width="11.42578125" style="30" bestFit="1" customWidth="1"/>
    <col min="8947" max="9192" width="10.5703125" style="30"/>
    <col min="9193" max="9193" width="2" style="30" customWidth="1"/>
    <col min="9194" max="9194" width="68.140625" style="30" customWidth="1"/>
    <col min="9195" max="9195" width="9" style="30" customWidth="1"/>
    <col min="9196" max="9196" width="0.85546875" style="30" customWidth="1"/>
    <col min="9197" max="9197" width="13.5703125" style="30" customWidth="1"/>
    <col min="9198" max="9198" width="0.85546875" style="30" customWidth="1"/>
    <col min="9199" max="9199" width="15.140625" style="30" customWidth="1"/>
    <col min="9200" max="9200" width="0.85546875" style="30" customWidth="1"/>
    <col min="9201" max="9201" width="14.5703125" style="30" customWidth="1"/>
    <col min="9202" max="9202" width="11.42578125" style="30" bestFit="1" customWidth="1"/>
    <col min="9203" max="9448" width="10.5703125" style="30"/>
    <col min="9449" max="9449" width="2" style="30" customWidth="1"/>
    <col min="9450" max="9450" width="68.140625" style="30" customWidth="1"/>
    <col min="9451" max="9451" width="9" style="30" customWidth="1"/>
    <col min="9452" max="9452" width="0.85546875" style="30" customWidth="1"/>
    <col min="9453" max="9453" width="13.5703125" style="30" customWidth="1"/>
    <col min="9454" max="9454" width="0.85546875" style="30" customWidth="1"/>
    <col min="9455" max="9455" width="15.140625" style="30" customWidth="1"/>
    <col min="9456" max="9456" width="0.85546875" style="30" customWidth="1"/>
    <col min="9457" max="9457" width="14.5703125" style="30" customWidth="1"/>
    <col min="9458" max="9458" width="11.42578125" style="30" bestFit="1" customWidth="1"/>
    <col min="9459" max="9704" width="10.5703125" style="30"/>
    <col min="9705" max="9705" width="2" style="30" customWidth="1"/>
    <col min="9706" max="9706" width="68.140625" style="30" customWidth="1"/>
    <col min="9707" max="9707" width="9" style="30" customWidth="1"/>
    <col min="9708" max="9708" width="0.85546875" style="30" customWidth="1"/>
    <col min="9709" max="9709" width="13.5703125" style="30" customWidth="1"/>
    <col min="9710" max="9710" width="0.85546875" style="30" customWidth="1"/>
    <col min="9711" max="9711" width="15.140625" style="30" customWidth="1"/>
    <col min="9712" max="9712" width="0.85546875" style="30" customWidth="1"/>
    <col min="9713" max="9713" width="14.5703125" style="30" customWidth="1"/>
    <col min="9714" max="9714" width="11.42578125" style="30" bestFit="1" customWidth="1"/>
    <col min="9715" max="9960" width="10.5703125" style="30"/>
    <col min="9961" max="9961" width="2" style="30" customWidth="1"/>
    <col min="9962" max="9962" width="68.140625" style="30" customWidth="1"/>
    <col min="9963" max="9963" width="9" style="30" customWidth="1"/>
    <col min="9964" max="9964" width="0.85546875" style="30" customWidth="1"/>
    <col min="9965" max="9965" width="13.5703125" style="30" customWidth="1"/>
    <col min="9966" max="9966" width="0.85546875" style="30" customWidth="1"/>
    <col min="9967" max="9967" width="15.140625" style="30" customWidth="1"/>
    <col min="9968" max="9968" width="0.85546875" style="30" customWidth="1"/>
    <col min="9969" max="9969" width="14.5703125" style="30" customWidth="1"/>
    <col min="9970" max="9970" width="11.42578125" style="30" bestFit="1" customWidth="1"/>
    <col min="9971" max="10216" width="10.5703125" style="30"/>
    <col min="10217" max="10217" width="2" style="30" customWidth="1"/>
    <col min="10218" max="10218" width="68.140625" style="30" customWidth="1"/>
    <col min="10219" max="10219" width="9" style="30" customWidth="1"/>
    <col min="10220" max="10220" width="0.85546875" style="30" customWidth="1"/>
    <col min="10221" max="10221" width="13.5703125" style="30" customWidth="1"/>
    <col min="10222" max="10222" width="0.85546875" style="30" customWidth="1"/>
    <col min="10223" max="10223" width="15.140625" style="30" customWidth="1"/>
    <col min="10224" max="10224" width="0.85546875" style="30" customWidth="1"/>
    <col min="10225" max="10225" width="14.5703125" style="30" customWidth="1"/>
    <col min="10226" max="10226" width="11.42578125" style="30" bestFit="1" customWidth="1"/>
    <col min="10227" max="10472" width="10.5703125" style="30"/>
    <col min="10473" max="10473" width="2" style="30" customWidth="1"/>
    <col min="10474" max="10474" width="68.140625" style="30" customWidth="1"/>
    <col min="10475" max="10475" width="9" style="30" customWidth="1"/>
    <col min="10476" max="10476" width="0.85546875" style="30" customWidth="1"/>
    <col min="10477" max="10477" width="13.5703125" style="30" customWidth="1"/>
    <col min="10478" max="10478" width="0.85546875" style="30" customWidth="1"/>
    <col min="10479" max="10479" width="15.140625" style="30" customWidth="1"/>
    <col min="10480" max="10480" width="0.85546875" style="30" customWidth="1"/>
    <col min="10481" max="10481" width="14.5703125" style="30" customWidth="1"/>
    <col min="10482" max="10482" width="11.42578125" style="30" bestFit="1" customWidth="1"/>
    <col min="10483" max="10728" width="10.5703125" style="30"/>
    <col min="10729" max="10729" width="2" style="30" customWidth="1"/>
    <col min="10730" max="10730" width="68.140625" style="30" customWidth="1"/>
    <col min="10731" max="10731" width="9" style="30" customWidth="1"/>
    <col min="10732" max="10732" width="0.85546875" style="30" customWidth="1"/>
    <col min="10733" max="10733" width="13.5703125" style="30" customWidth="1"/>
    <col min="10734" max="10734" width="0.85546875" style="30" customWidth="1"/>
    <col min="10735" max="10735" width="15.140625" style="30" customWidth="1"/>
    <col min="10736" max="10736" width="0.85546875" style="30" customWidth="1"/>
    <col min="10737" max="10737" width="14.5703125" style="30" customWidth="1"/>
    <col min="10738" max="10738" width="11.42578125" style="30" bestFit="1" customWidth="1"/>
    <col min="10739" max="10984" width="10.5703125" style="30"/>
    <col min="10985" max="10985" width="2" style="30" customWidth="1"/>
    <col min="10986" max="10986" width="68.140625" style="30" customWidth="1"/>
    <col min="10987" max="10987" width="9" style="30" customWidth="1"/>
    <col min="10988" max="10988" width="0.85546875" style="30" customWidth="1"/>
    <col min="10989" max="10989" width="13.5703125" style="30" customWidth="1"/>
    <col min="10990" max="10990" width="0.85546875" style="30" customWidth="1"/>
    <col min="10991" max="10991" width="15.140625" style="30" customWidth="1"/>
    <col min="10992" max="10992" width="0.85546875" style="30" customWidth="1"/>
    <col min="10993" max="10993" width="14.5703125" style="30" customWidth="1"/>
    <col min="10994" max="10994" width="11.42578125" style="30" bestFit="1" customWidth="1"/>
    <col min="10995" max="11240" width="10.5703125" style="30"/>
    <col min="11241" max="11241" width="2" style="30" customWidth="1"/>
    <col min="11242" max="11242" width="68.140625" style="30" customWidth="1"/>
    <col min="11243" max="11243" width="9" style="30" customWidth="1"/>
    <col min="11244" max="11244" width="0.85546875" style="30" customWidth="1"/>
    <col min="11245" max="11245" width="13.5703125" style="30" customWidth="1"/>
    <col min="11246" max="11246" width="0.85546875" style="30" customWidth="1"/>
    <col min="11247" max="11247" width="15.140625" style="30" customWidth="1"/>
    <col min="11248" max="11248" width="0.85546875" style="30" customWidth="1"/>
    <col min="11249" max="11249" width="14.5703125" style="30" customWidth="1"/>
    <col min="11250" max="11250" width="11.42578125" style="30" bestFit="1" customWidth="1"/>
    <col min="11251" max="11496" width="10.5703125" style="30"/>
    <col min="11497" max="11497" width="2" style="30" customWidth="1"/>
    <col min="11498" max="11498" width="68.140625" style="30" customWidth="1"/>
    <col min="11499" max="11499" width="9" style="30" customWidth="1"/>
    <col min="11500" max="11500" width="0.85546875" style="30" customWidth="1"/>
    <col min="11501" max="11501" width="13.5703125" style="30" customWidth="1"/>
    <col min="11502" max="11502" width="0.85546875" style="30" customWidth="1"/>
    <col min="11503" max="11503" width="15.140625" style="30" customWidth="1"/>
    <col min="11504" max="11504" width="0.85546875" style="30" customWidth="1"/>
    <col min="11505" max="11505" width="14.5703125" style="30" customWidth="1"/>
    <col min="11506" max="11506" width="11.42578125" style="30" bestFit="1" customWidth="1"/>
    <col min="11507" max="11752" width="10.5703125" style="30"/>
    <col min="11753" max="11753" width="2" style="30" customWidth="1"/>
    <col min="11754" max="11754" width="68.140625" style="30" customWidth="1"/>
    <col min="11755" max="11755" width="9" style="30" customWidth="1"/>
    <col min="11756" max="11756" width="0.85546875" style="30" customWidth="1"/>
    <col min="11757" max="11757" width="13.5703125" style="30" customWidth="1"/>
    <col min="11758" max="11758" width="0.85546875" style="30" customWidth="1"/>
    <col min="11759" max="11759" width="15.140625" style="30" customWidth="1"/>
    <col min="11760" max="11760" width="0.85546875" style="30" customWidth="1"/>
    <col min="11761" max="11761" width="14.5703125" style="30" customWidth="1"/>
    <col min="11762" max="11762" width="11.42578125" style="30" bestFit="1" customWidth="1"/>
    <col min="11763" max="12008" width="10.5703125" style="30"/>
    <col min="12009" max="12009" width="2" style="30" customWidth="1"/>
    <col min="12010" max="12010" width="68.140625" style="30" customWidth="1"/>
    <col min="12011" max="12011" width="9" style="30" customWidth="1"/>
    <col min="12012" max="12012" width="0.85546875" style="30" customWidth="1"/>
    <col min="12013" max="12013" width="13.5703125" style="30" customWidth="1"/>
    <col min="12014" max="12014" width="0.85546875" style="30" customWidth="1"/>
    <col min="12015" max="12015" width="15.140625" style="30" customWidth="1"/>
    <col min="12016" max="12016" width="0.85546875" style="30" customWidth="1"/>
    <col min="12017" max="12017" width="14.5703125" style="30" customWidth="1"/>
    <col min="12018" max="12018" width="11.42578125" style="30" bestFit="1" customWidth="1"/>
    <col min="12019" max="12264" width="10.5703125" style="30"/>
    <col min="12265" max="12265" width="2" style="30" customWidth="1"/>
    <col min="12266" max="12266" width="68.140625" style="30" customWidth="1"/>
    <col min="12267" max="12267" width="9" style="30" customWidth="1"/>
    <col min="12268" max="12268" width="0.85546875" style="30" customWidth="1"/>
    <col min="12269" max="12269" width="13.5703125" style="30" customWidth="1"/>
    <col min="12270" max="12270" width="0.85546875" style="30" customWidth="1"/>
    <col min="12271" max="12271" width="15.140625" style="30" customWidth="1"/>
    <col min="12272" max="12272" width="0.85546875" style="30" customWidth="1"/>
    <col min="12273" max="12273" width="14.5703125" style="30" customWidth="1"/>
    <col min="12274" max="12274" width="11.42578125" style="30" bestFit="1" customWidth="1"/>
    <col min="12275" max="12520" width="10.5703125" style="30"/>
    <col min="12521" max="12521" width="2" style="30" customWidth="1"/>
    <col min="12522" max="12522" width="68.140625" style="30" customWidth="1"/>
    <col min="12523" max="12523" width="9" style="30" customWidth="1"/>
    <col min="12524" max="12524" width="0.85546875" style="30" customWidth="1"/>
    <col min="12525" max="12525" width="13.5703125" style="30" customWidth="1"/>
    <col min="12526" max="12526" width="0.85546875" style="30" customWidth="1"/>
    <col min="12527" max="12527" width="15.140625" style="30" customWidth="1"/>
    <col min="12528" max="12528" width="0.85546875" style="30" customWidth="1"/>
    <col min="12529" max="12529" width="14.5703125" style="30" customWidth="1"/>
    <col min="12530" max="12530" width="11.42578125" style="30" bestFit="1" customWidth="1"/>
    <col min="12531" max="12776" width="10.5703125" style="30"/>
    <col min="12777" max="12777" width="2" style="30" customWidth="1"/>
    <col min="12778" max="12778" width="68.140625" style="30" customWidth="1"/>
    <col min="12779" max="12779" width="9" style="30" customWidth="1"/>
    <col min="12780" max="12780" width="0.85546875" style="30" customWidth="1"/>
    <col min="12781" max="12781" width="13.5703125" style="30" customWidth="1"/>
    <col min="12782" max="12782" width="0.85546875" style="30" customWidth="1"/>
    <col min="12783" max="12783" width="15.140625" style="30" customWidth="1"/>
    <col min="12784" max="12784" width="0.85546875" style="30" customWidth="1"/>
    <col min="12785" max="12785" width="14.5703125" style="30" customWidth="1"/>
    <col min="12786" max="12786" width="11.42578125" style="30" bestFit="1" customWidth="1"/>
    <col min="12787" max="13032" width="10.5703125" style="30"/>
    <col min="13033" max="13033" width="2" style="30" customWidth="1"/>
    <col min="13034" max="13034" width="68.140625" style="30" customWidth="1"/>
    <col min="13035" max="13035" width="9" style="30" customWidth="1"/>
    <col min="13036" max="13036" width="0.85546875" style="30" customWidth="1"/>
    <col min="13037" max="13037" width="13.5703125" style="30" customWidth="1"/>
    <col min="13038" max="13038" width="0.85546875" style="30" customWidth="1"/>
    <col min="13039" max="13039" width="15.140625" style="30" customWidth="1"/>
    <col min="13040" max="13040" width="0.85546875" style="30" customWidth="1"/>
    <col min="13041" max="13041" width="14.5703125" style="30" customWidth="1"/>
    <col min="13042" max="13042" width="11.42578125" style="30" bestFit="1" customWidth="1"/>
    <col min="13043" max="13288" width="10.5703125" style="30"/>
    <col min="13289" max="13289" width="2" style="30" customWidth="1"/>
    <col min="13290" max="13290" width="68.140625" style="30" customWidth="1"/>
    <col min="13291" max="13291" width="9" style="30" customWidth="1"/>
    <col min="13292" max="13292" width="0.85546875" style="30" customWidth="1"/>
    <col min="13293" max="13293" width="13.5703125" style="30" customWidth="1"/>
    <col min="13294" max="13294" width="0.85546875" style="30" customWidth="1"/>
    <col min="13295" max="13295" width="15.140625" style="30" customWidth="1"/>
    <col min="13296" max="13296" width="0.85546875" style="30" customWidth="1"/>
    <col min="13297" max="13297" width="14.5703125" style="30" customWidth="1"/>
    <col min="13298" max="13298" width="11.42578125" style="30" bestFit="1" customWidth="1"/>
    <col min="13299" max="13544" width="10.5703125" style="30"/>
    <col min="13545" max="13545" width="2" style="30" customWidth="1"/>
    <col min="13546" max="13546" width="68.140625" style="30" customWidth="1"/>
    <col min="13547" max="13547" width="9" style="30" customWidth="1"/>
    <col min="13548" max="13548" width="0.85546875" style="30" customWidth="1"/>
    <col min="13549" max="13549" width="13.5703125" style="30" customWidth="1"/>
    <col min="13550" max="13550" width="0.85546875" style="30" customWidth="1"/>
    <col min="13551" max="13551" width="15.140625" style="30" customWidth="1"/>
    <col min="13552" max="13552" width="0.85546875" style="30" customWidth="1"/>
    <col min="13553" max="13553" width="14.5703125" style="30" customWidth="1"/>
    <col min="13554" max="13554" width="11.42578125" style="30" bestFit="1" customWidth="1"/>
    <col min="13555" max="13800" width="10.5703125" style="30"/>
    <col min="13801" max="13801" width="2" style="30" customWidth="1"/>
    <col min="13802" max="13802" width="68.140625" style="30" customWidth="1"/>
    <col min="13803" max="13803" width="9" style="30" customWidth="1"/>
    <col min="13804" max="13804" width="0.85546875" style="30" customWidth="1"/>
    <col min="13805" max="13805" width="13.5703125" style="30" customWidth="1"/>
    <col min="13806" max="13806" width="0.85546875" style="30" customWidth="1"/>
    <col min="13807" max="13807" width="15.140625" style="30" customWidth="1"/>
    <col min="13808" max="13808" width="0.85546875" style="30" customWidth="1"/>
    <col min="13809" max="13809" width="14.5703125" style="30" customWidth="1"/>
    <col min="13810" max="13810" width="11.42578125" style="30" bestFit="1" customWidth="1"/>
    <col min="13811" max="14056" width="10.5703125" style="30"/>
    <col min="14057" max="14057" width="2" style="30" customWidth="1"/>
    <col min="14058" max="14058" width="68.140625" style="30" customWidth="1"/>
    <col min="14059" max="14059" width="9" style="30" customWidth="1"/>
    <col min="14060" max="14060" width="0.85546875" style="30" customWidth="1"/>
    <col min="14061" max="14061" width="13.5703125" style="30" customWidth="1"/>
    <col min="14062" max="14062" width="0.85546875" style="30" customWidth="1"/>
    <col min="14063" max="14063" width="15.140625" style="30" customWidth="1"/>
    <col min="14064" max="14064" width="0.85546875" style="30" customWidth="1"/>
    <col min="14065" max="14065" width="14.5703125" style="30" customWidth="1"/>
    <col min="14066" max="14066" width="11.42578125" style="30" bestFit="1" customWidth="1"/>
    <col min="14067" max="14312" width="10.5703125" style="30"/>
    <col min="14313" max="14313" width="2" style="30" customWidth="1"/>
    <col min="14314" max="14314" width="68.140625" style="30" customWidth="1"/>
    <col min="14315" max="14315" width="9" style="30" customWidth="1"/>
    <col min="14316" max="14316" width="0.85546875" style="30" customWidth="1"/>
    <col min="14317" max="14317" width="13.5703125" style="30" customWidth="1"/>
    <col min="14318" max="14318" width="0.85546875" style="30" customWidth="1"/>
    <col min="14319" max="14319" width="15.140625" style="30" customWidth="1"/>
    <col min="14320" max="14320" width="0.85546875" style="30" customWidth="1"/>
    <col min="14321" max="14321" width="14.5703125" style="30" customWidth="1"/>
    <col min="14322" max="14322" width="11.42578125" style="30" bestFit="1" customWidth="1"/>
    <col min="14323" max="14568" width="10.5703125" style="30"/>
    <col min="14569" max="14569" width="2" style="30" customWidth="1"/>
    <col min="14570" max="14570" width="68.140625" style="30" customWidth="1"/>
    <col min="14571" max="14571" width="9" style="30" customWidth="1"/>
    <col min="14572" max="14572" width="0.85546875" style="30" customWidth="1"/>
    <col min="14573" max="14573" width="13.5703125" style="30" customWidth="1"/>
    <col min="14574" max="14574" width="0.85546875" style="30" customWidth="1"/>
    <col min="14575" max="14575" width="15.140625" style="30" customWidth="1"/>
    <col min="14576" max="14576" width="0.85546875" style="30" customWidth="1"/>
    <col min="14577" max="14577" width="14.5703125" style="30" customWidth="1"/>
    <col min="14578" max="14578" width="11.42578125" style="30" bestFit="1" customWidth="1"/>
    <col min="14579" max="14824" width="10.5703125" style="30"/>
    <col min="14825" max="14825" width="2" style="30" customWidth="1"/>
    <col min="14826" max="14826" width="68.140625" style="30" customWidth="1"/>
    <col min="14827" max="14827" width="9" style="30" customWidth="1"/>
    <col min="14828" max="14828" width="0.85546875" style="30" customWidth="1"/>
    <col min="14829" max="14829" width="13.5703125" style="30" customWidth="1"/>
    <col min="14830" max="14830" width="0.85546875" style="30" customWidth="1"/>
    <col min="14831" max="14831" width="15.140625" style="30" customWidth="1"/>
    <col min="14832" max="14832" width="0.85546875" style="30" customWidth="1"/>
    <col min="14833" max="14833" width="14.5703125" style="30" customWidth="1"/>
    <col min="14834" max="14834" width="11.42578125" style="30" bestFit="1" customWidth="1"/>
    <col min="14835" max="15080" width="10.5703125" style="30"/>
    <col min="15081" max="15081" width="2" style="30" customWidth="1"/>
    <col min="15082" max="15082" width="68.140625" style="30" customWidth="1"/>
    <col min="15083" max="15083" width="9" style="30" customWidth="1"/>
    <col min="15084" max="15084" width="0.85546875" style="30" customWidth="1"/>
    <col min="15085" max="15085" width="13.5703125" style="30" customWidth="1"/>
    <col min="15086" max="15086" width="0.85546875" style="30" customWidth="1"/>
    <col min="15087" max="15087" width="15.140625" style="30" customWidth="1"/>
    <col min="15088" max="15088" width="0.85546875" style="30" customWidth="1"/>
    <col min="15089" max="15089" width="14.5703125" style="30" customWidth="1"/>
    <col min="15090" max="15090" width="11.42578125" style="30" bestFit="1" customWidth="1"/>
    <col min="15091" max="15336" width="10.5703125" style="30"/>
    <col min="15337" max="15337" width="2" style="30" customWidth="1"/>
    <col min="15338" max="15338" width="68.140625" style="30" customWidth="1"/>
    <col min="15339" max="15339" width="9" style="30" customWidth="1"/>
    <col min="15340" max="15340" width="0.85546875" style="30" customWidth="1"/>
    <col min="15341" max="15341" width="13.5703125" style="30" customWidth="1"/>
    <col min="15342" max="15342" width="0.85546875" style="30" customWidth="1"/>
    <col min="15343" max="15343" width="15.140625" style="30" customWidth="1"/>
    <col min="15344" max="15344" width="0.85546875" style="30" customWidth="1"/>
    <col min="15345" max="15345" width="14.5703125" style="30" customWidth="1"/>
    <col min="15346" max="15346" width="11.42578125" style="30" bestFit="1" customWidth="1"/>
    <col min="15347" max="15592" width="10.5703125" style="30"/>
    <col min="15593" max="15593" width="2" style="30" customWidth="1"/>
    <col min="15594" max="15594" width="68.140625" style="30" customWidth="1"/>
    <col min="15595" max="15595" width="9" style="30" customWidth="1"/>
    <col min="15596" max="15596" width="0.85546875" style="30" customWidth="1"/>
    <col min="15597" max="15597" width="13.5703125" style="30" customWidth="1"/>
    <col min="15598" max="15598" width="0.85546875" style="30" customWidth="1"/>
    <col min="15599" max="15599" width="15.140625" style="30" customWidth="1"/>
    <col min="15600" max="15600" width="0.85546875" style="30" customWidth="1"/>
    <col min="15601" max="15601" width="14.5703125" style="30" customWidth="1"/>
    <col min="15602" max="15602" width="11.42578125" style="30" bestFit="1" customWidth="1"/>
    <col min="15603" max="15848" width="10.5703125" style="30"/>
    <col min="15849" max="15849" width="2" style="30" customWidth="1"/>
    <col min="15850" max="15850" width="68.140625" style="30" customWidth="1"/>
    <col min="15851" max="15851" width="9" style="30" customWidth="1"/>
    <col min="15852" max="15852" width="0.85546875" style="30" customWidth="1"/>
    <col min="15853" max="15853" width="13.5703125" style="30" customWidth="1"/>
    <col min="15854" max="15854" width="0.85546875" style="30" customWidth="1"/>
    <col min="15855" max="15855" width="15.140625" style="30" customWidth="1"/>
    <col min="15856" max="15856" width="0.85546875" style="30" customWidth="1"/>
    <col min="15857" max="15857" width="14.5703125" style="30" customWidth="1"/>
    <col min="15858" max="15858" width="11.42578125" style="30" bestFit="1" customWidth="1"/>
    <col min="15859" max="16104" width="10.5703125" style="30"/>
    <col min="16105" max="16105" width="2" style="30" customWidth="1"/>
    <col min="16106" max="16106" width="68.140625" style="30" customWidth="1"/>
    <col min="16107" max="16107" width="9" style="30" customWidth="1"/>
    <col min="16108" max="16108" width="0.85546875" style="30" customWidth="1"/>
    <col min="16109" max="16109" width="13.5703125" style="30" customWidth="1"/>
    <col min="16110" max="16110" width="0.85546875" style="30" customWidth="1"/>
    <col min="16111" max="16111" width="15.140625" style="30" customWidth="1"/>
    <col min="16112" max="16112" width="0.85546875" style="30" customWidth="1"/>
    <col min="16113" max="16113" width="14.5703125" style="30" customWidth="1"/>
    <col min="16114" max="16114" width="11.42578125" style="30" bestFit="1" customWidth="1"/>
    <col min="16115" max="16384" width="10.5703125" style="30"/>
  </cols>
  <sheetData>
    <row r="1" spans="1:19" ht="21.75" customHeight="1">
      <c r="A1" s="1" t="s">
        <v>131</v>
      </c>
      <c r="B1" s="1"/>
      <c r="C1" s="2"/>
      <c r="D1" s="1"/>
      <c r="E1" s="67"/>
      <c r="F1" s="65"/>
      <c r="G1" s="67"/>
      <c r="H1" s="65"/>
      <c r="I1" s="28"/>
      <c r="J1" s="28"/>
      <c r="K1" s="28"/>
      <c r="L1" s="28"/>
      <c r="M1" s="28"/>
      <c r="N1" s="28"/>
      <c r="O1" s="29"/>
    </row>
    <row r="2" spans="1:19" ht="21.75" customHeight="1">
      <c r="A2" s="68" t="s">
        <v>35</v>
      </c>
      <c r="B2" s="64"/>
      <c r="C2" s="65"/>
      <c r="D2" s="66"/>
      <c r="E2" s="67"/>
      <c r="F2" s="65"/>
      <c r="G2" s="67"/>
      <c r="H2" s="65"/>
      <c r="I2" s="28"/>
      <c r="J2" s="28"/>
      <c r="K2" s="28"/>
      <c r="L2" s="28"/>
      <c r="M2" s="28"/>
      <c r="N2" s="28"/>
      <c r="O2" s="31"/>
    </row>
    <row r="3" spans="1:19" s="9" customFormat="1" ht="21.75" customHeight="1">
      <c r="A3" s="5" t="str">
        <f>Thai5!A3</f>
        <v>สำหรับงวดสามเดือนสิ้นสุดวันที่ 31 มีนาคม พ.ศ. 2566</v>
      </c>
      <c r="B3" s="5"/>
      <c r="C3" s="7"/>
      <c r="D3" s="55"/>
      <c r="E3" s="112"/>
      <c r="F3" s="55"/>
      <c r="G3" s="112"/>
      <c r="H3" s="55"/>
      <c r="I3" s="112"/>
      <c r="J3" s="112"/>
      <c r="K3" s="112"/>
      <c r="L3" s="112"/>
      <c r="M3" s="112"/>
      <c r="N3" s="55"/>
      <c r="O3" s="113"/>
    </row>
    <row r="4" spans="1:19" ht="21" customHeight="1">
      <c r="A4" s="69"/>
      <c r="B4" s="70"/>
      <c r="C4" s="66"/>
      <c r="D4" s="66"/>
      <c r="E4" s="71"/>
      <c r="F4" s="66"/>
      <c r="G4" s="71"/>
      <c r="H4" s="66"/>
      <c r="I4" s="32"/>
      <c r="J4" s="32"/>
      <c r="K4" s="32"/>
      <c r="L4" s="32"/>
      <c r="M4" s="32"/>
      <c r="N4" s="32"/>
      <c r="O4" s="31"/>
    </row>
    <row r="5" spans="1:19" ht="21" customHeight="1">
      <c r="A5" s="69"/>
      <c r="B5" s="70"/>
      <c r="C5" s="66"/>
      <c r="D5" s="66"/>
      <c r="E5" s="71"/>
      <c r="F5" s="66"/>
      <c r="G5" s="71"/>
      <c r="H5" s="66"/>
      <c r="I5" s="160" t="s">
        <v>52</v>
      </c>
      <c r="J5" s="160"/>
      <c r="K5" s="160"/>
      <c r="L5" s="32"/>
      <c r="M5" s="32"/>
      <c r="N5" s="32"/>
      <c r="O5" s="31"/>
    </row>
    <row r="6" spans="1:19" ht="21" customHeight="1">
      <c r="A6" s="69"/>
      <c r="B6" s="70"/>
      <c r="C6" s="66"/>
      <c r="D6" s="66"/>
      <c r="E6" s="71"/>
      <c r="F6" s="66"/>
      <c r="G6" s="71"/>
      <c r="H6" s="66"/>
      <c r="I6" s="51" t="s">
        <v>113</v>
      </c>
      <c r="J6" s="32"/>
      <c r="K6" s="32"/>
      <c r="L6" s="32"/>
      <c r="M6" s="32"/>
      <c r="N6" s="32"/>
      <c r="O6" s="31"/>
    </row>
    <row r="7" spans="1:19" ht="21" customHeight="1">
      <c r="A7" s="33"/>
      <c r="B7" s="33"/>
      <c r="C7" s="31"/>
      <c r="D7" s="31"/>
      <c r="E7" s="51" t="s">
        <v>27</v>
      </c>
      <c r="F7" s="31"/>
      <c r="G7" s="51" t="s">
        <v>138</v>
      </c>
      <c r="H7" s="31"/>
      <c r="I7" s="51" t="s">
        <v>114</v>
      </c>
      <c r="J7" s="51"/>
      <c r="K7" s="51"/>
      <c r="L7" s="51"/>
      <c r="M7" s="51" t="s">
        <v>89</v>
      </c>
      <c r="N7" s="51"/>
      <c r="O7" s="31"/>
    </row>
    <row r="8" spans="1:19" s="34" customFormat="1" ht="21" customHeight="1">
      <c r="C8" s="31"/>
      <c r="D8" s="51"/>
      <c r="E8" s="51" t="s">
        <v>28</v>
      </c>
      <c r="F8" s="51"/>
      <c r="G8" s="51" t="s">
        <v>139</v>
      </c>
      <c r="H8" s="51"/>
      <c r="I8" s="51" t="s">
        <v>115</v>
      </c>
      <c r="J8" s="51"/>
      <c r="K8" s="51" t="s">
        <v>17</v>
      </c>
      <c r="L8" s="51"/>
      <c r="M8" s="51" t="s">
        <v>90</v>
      </c>
      <c r="N8" s="51"/>
      <c r="O8" s="72" t="s">
        <v>23</v>
      </c>
    </row>
    <row r="9" spans="1:19" s="34" customFormat="1" ht="21" customHeight="1">
      <c r="C9" s="79"/>
      <c r="D9" s="79"/>
      <c r="E9" s="52" t="s">
        <v>2</v>
      </c>
      <c r="F9" s="73"/>
      <c r="G9" s="52" t="s">
        <v>2</v>
      </c>
      <c r="H9" s="73"/>
      <c r="I9" s="52" t="s">
        <v>2</v>
      </c>
      <c r="J9" s="51"/>
      <c r="K9" s="52" t="s">
        <v>2</v>
      </c>
      <c r="L9" s="51"/>
      <c r="M9" s="52" t="s">
        <v>2</v>
      </c>
      <c r="N9" s="51"/>
      <c r="O9" s="52" t="s">
        <v>2</v>
      </c>
      <c r="S9" s="30"/>
    </row>
    <row r="10" spans="1:19" ht="6" customHeight="1">
      <c r="A10" s="35"/>
      <c r="B10" s="36"/>
      <c r="C10" s="31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9" ht="21" customHeight="1">
      <c r="A11" s="68" t="s">
        <v>104</v>
      </c>
      <c r="B11" s="36"/>
      <c r="C11" s="39"/>
      <c r="D11" s="38"/>
      <c r="E11" s="38">
        <v>118750000</v>
      </c>
      <c r="F11" s="38"/>
      <c r="G11" s="38">
        <v>0</v>
      </c>
      <c r="H11" s="38"/>
      <c r="I11" s="38">
        <v>750000</v>
      </c>
      <c r="J11" s="38"/>
      <c r="K11" s="38">
        <v>14751712</v>
      </c>
      <c r="L11" s="38"/>
      <c r="M11" s="38">
        <v>2730615</v>
      </c>
      <c r="N11" s="38"/>
      <c r="O11" s="38">
        <f>SUM(E11:M11)</f>
        <v>136982327</v>
      </c>
    </row>
    <row r="12" spans="1:19" ht="21" customHeight="1">
      <c r="A12" s="68" t="s">
        <v>93</v>
      </c>
      <c r="B12" s="36"/>
      <c r="C12" s="39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9" ht="21" customHeight="1">
      <c r="A13" s="74" t="s">
        <v>112</v>
      </c>
      <c r="B13" s="36"/>
      <c r="C13" s="39"/>
      <c r="D13" s="38"/>
      <c r="E13" s="38">
        <v>31250000</v>
      </c>
      <c r="F13" s="38"/>
      <c r="G13" s="38">
        <v>0</v>
      </c>
      <c r="H13" s="38"/>
      <c r="I13" s="38">
        <v>0</v>
      </c>
      <c r="J13" s="38"/>
      <c r="K13" s="38">
        <v>0</v>
      </c>
      <c r="L13" s="38"/>
      <c r="M13" s="38">
        <v>0</v>
      </c>
      <c r="N13" s="38"/>
      <c r="O13" s="38">
        <f>SUM(E13:M13)</f>
        <v>31250000</v>
      </c>
    </row>
    <row r="14" spans="1:19" ht="21" customHeight="1">
      <c r="A14" s="74" t="s">
        <v>111</v>
      </c>
      <c r="B14" s="36"/>
      <c r="C14" s="39"/>
      <c r="D14" s="38"/>
      <c r="E14" s="38">
        <v>0</v>
      </c>
      <c r="F14" s="38"/>
      <c r="G14" s="38">
        <v>0</v>
      </c>
      <c r="H14" s="38"/>
      <c r="I14" s="38">
        <v>700000</v>
      </c>
      <c r="J14" s="38"/>
      <c r="K14" s="38">
        <v>-700000</v>
      </c>
      <c r="L14" s="38"/>
      <c r="M14" s="38">
        <v>0</v>
      </c>
      <c r="N14" s="38"/>
      <c r="O14" s="38">
        <f>SUM(E14:M14)</f>
        <v>0</v>
      </c>
    </row>
    <row r="15" spans="1:19" ht="21" customHeight="1">
      <c r="A15" s="74" t="s">
        <v>110</v>
      </c>
      <c r="B15" s="36"/>
      <c r="C15" s="39"/>
      <c r="D15" s="38"/>
      <c r="E15" s="38">
        <v>0</v>
      </c>
      <c r="F15" s="38"/>
      <c r="G15" s="38">
        <v>0</v>
      </c>
      <c r="H15" s="38"/>
      <c r="I15" s="38">
        <v>0</v>
      </c>
      <c r="J15" s="38"/>
      <c r="K15" s="38">
        <v>-14000000</v>
      </c>
      <c r="L15" s="38"/>
      <c r="M15" s="38">
        <v>0</v>
      </c>
      <c r="N15" s="38"/>
      <c r="O15" s="38">
        <f>SUM(E15:M15)</f>
        <v>-14000000</v>
      </c>
    </row>
    <row r="16" spans="1:19" ht="21" customHeight="1">
      <c r="A16" s="74" t="s">
        <v>98</v>
      </c>
      <c r="B16" s="36"/>
      <c r="C16" s="38"/>
      <c r="D16" s="38"/>
      <c r="E16" s="40">
        <v>0</v>
      </c>
      <c r="F16" s="38"/>
      <c r="G16" s="40">
        <v>0</v>
      </c>
      <c r="H16" s="38"/>
      <c r="I16" s="40">
        <v>0</v>
      </c>
      <c r="J16" s="38"/>
      <c r="K16" s="40">
        <v>8485819</v>
      </c>
      <c r="L16" s="38"/>
      <c r="M16" s="40">
        <v>0</v>
      </c>
      <c r="N16" s="38"/>
      <c r="O16" s="40">
        <f>SUM(E16:M16)</f>
        <v>8485819</v>
      </c>
    </row>
    <row r="17" spans="1:15" ht="6" customHeight="1">
      <c r="A17" s="74"/>
      <c r="B17" s="36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ht="21" customHeight="1" thickBot="1">
      <c r="A18" s="68" t="s">
        <v>105</v>
      </c>
      <c r="B18" s="36"/>
      <c r="C18" s="38"/>
      <c r="D18" s="38"/>
      <c r="E18" s="78">
        <f>SUM(E11:E17)</f>
        <v>150000000</v>
      </c>
      <c r="F18" s="38"/>
      <c r="G18" s="78">
        <f>SUM(G11:G17)</f>
        <v>0</v>
      </c>
      <c r="H18" s="38"/>
      <c r="I18" s="78">
        <f>SUM(I11:I17)</f>
        <v>1450000</v>
      </c>
      <c r="J18" s="38"/>
      <c r="K18" s="78">
        <f>SUM(K11:K17)</f>
        <v>8537531</v>
      </c>
      <c r="L18" s="38"/>
      <c r="M18" s="78">
        <f>SUM(M11:M17)</f>
        <v>2730615</v>
      </c>
      <c r="N18" s="38"/>
      <c r="O18" s="78">
        <f>SUM(E18:M18)</f>
        <v>162718146</v>
      </c>
    </row>
    <row r="19" spans="1:15" ht="21" customHeight="1" thickTop="1">
      <c r="A19" s="68"/>
      <c r="B19" s="36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ht="21" customHeight="1">
      <c r="A20" s="68" t="s">
        <v>135</v>
      </c>
      <c r="B20" s="36"/>
      <c r="C20" s="39"/>
      <c r="D20" s="38"/>
      <c r="E20" s="75">
        <v>215000000</v>
      </c>
      <c r="F20" s="38"/>
      <c r="G20" s="75">
        <v>365378656</v>
      </c>
      <c r="H20" s="38"/>
      <c r="I20" s="75">
        <v>2675000</v>
      </c>
      <c r="J20" s="38"/>
      <c r="K20" s="75">
        <v>23285660</v>
      </c>
      <c r="L20" s="38"/>
      <c r="M20" s="75">
        <v>2730615</v>
      </c>
      <c r="N20" s="38"/>
      <c r="O20" s="75">
        <f>SUM(E20:M20)</f>
        <v>609069931</v>
      </c>
    </row>
    <row r="21" spans="1:15" ht="21" customHeight="1">
      <c r="A21" s="68" t="s">
        <v>93</v>
      </c>
      <c r="B21" s="36"/>
      <c r="C21" s="39"/>
      <c r="D21" s="38"/>
      <c r="E21" s="75"/>
      <c r="F21" s="38"/>
      <c r="G21" s="75"/>
      <c r="H21" s="38"/>
      <c r="I21" s="75"/>
      <c r="J21" s="38"/>
      <c r="K21" s="75"/>
      <c r="L21" s="38"/>
      <c r="M21" s="75"/>
      <c r="N21" s="38"/>
      <c r="O21" s="75"/>
    </row>
    <row r="22" spans="1:15" ht="21" customHeight="1">
      <c r="A22" s="74" t="s">
        <v>98</v>
      </c>
      <c r="B22" s="36"/>
      <c r="C22" s="38"/>
      <c r="D22" s="38"/>
      <c r="E22" s="76">
        <v>0</v>
      </c>
      <c r="F22" s="38"/>
      <c r="G22" s="76">
        <v>0</v>
      </c>
      <c r="H22" s="38"/>
      <c r="I22" s="76">
        <v>0</v>
      </c>
      <c r="J22" s="38"/>
      <c r="K22" s="76">
        <f>Thai5!F37</f>
        <v>5414765</v>
      </c>
      <c r="L22" s="38"/>
      <c r="M22" s="76">
        <v>0</v>
      </c>
      <c r="N22" s="38"/>
      <c r="O22" s="76">
        <f t="shared" ref="O22" si="0">SUM(E22:M22)</f>
        <v>5414765</v>
      </c>
    </row>
    <row r="23" spans="1:15" ht="6" customHeight="1">
      <c r="A23" s="74"/>
      <c r="B23" s="36"/>
      <c r="C23" s="38"/>
      <c r="D23" s="38"/>
      <c r="E23" s="75"/>
      <c r="F23" s="38"/>
      <c r="G23" s="75"/>
      <c r="H23" s="38"/>
      <c r="I23" s="75"/>
      <c r="J23" s="38"/>
      <c r="K23" s="75"/>
      <c r="L23" s="38"/>
      <c r="M23" s="75"/>
      <c r="N23" s="38"/>
      <c r="O23" s="75"/>
    </row>
    <row r="24" spans="1:15" ht="21" customHeight="1" thickBot="1">
      <c r="A24" s="68" t="s">
        <v>136</v>
      </c>
      <c r="B24" s="36"/>
      <c r="C24" s="38"/>
      <c r="D24" s="38"/>
      <c r="E24" s="77">
        <f>SUM(E20:E23)</f>
        <v>215000000</v>
      </c>
      <c r="F24" s="38"/>
      <c r="G24" s="77">
        <f>SUM(G20:G23)</f>
        <v>365378656</v>
      </c>
      <c r="H24" s="38"/>
      <c r="I24" s="77">
        <f>SUM(I20:I23)</f>
        <v>2675000</v>
      </c>
      <c r="J24" s="38"/>
      <c r="K24" s="77">
        <f>SUM(K20:K23)</f>
        <v>28700425</v>
      </c>
      <c r="L24" s="38"/>
      <c r="M24" s="77">
        <f>SUM(M20:M23)</f>
        <v>2730615</v>
      </c>
      <c r="N24" s="38"/>
      <c r="O24" s="77">
        <f>SUM(E24:M24)</f>
        <v>614484696</v>
      </c>
    </row>
    <row r="25" spans="1:15" ht="19.5" thickTop="1"/>
    <row r="27" spans="1:15" ht="12" customHeight="1"/>
    <row r="28" spans="1:15" ht="21.95" customHeight="1">
      <c r="A28" s="159" t="str">
        <f>'Thai 2-4'!A41</f>
        <v>หมายเหตุประกอบข้อมูลทางการเงินเป็นส่วนหนึ่งของข้อมูลทางการเงินระหว่างกาลนี้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</row>
    <row r="29" spans="1:15" ht="21.2" customHeight="1">
      <c r="A29" s="68"/>
      <c r="B29" s="36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ht="21.2" customHeight="1">
      <c r="A30" s="68"/>
      <c r="B30" s="36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ht="25.5" customHeight="1">
      <c r="A31" s="68"/>
      <c r="B31" s="36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ht="21.2" customHeight="1">
      <c r="A32" s="68"/>
      <c r="B32" s="36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ht="21.2" customHeight="1">
      <c r="A33" s="68"/>
      <c r="B33" s="36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ht="21.2" customHeight="1">
      <c r="A34" s="68"/>
      <c r="B34" s="36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ht="21.2" customHeight="1">
      <c r="A35" s="68"/>
      <c r="B35" s="36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ht="20.25" customHeight="1">
      <c r="A36" s="68"/>
      <c r="B36" s="36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</sheetData>
  <mergeCells count="2">
    <mergeCell ref="A28:O28"/>
    <mergeCell ref="I5:K5"/>
  </mergeCells>
  <pageMargins left="0.8" right="0.8" top="0.5" bottom="0.6" header="0.49" footer="0.4"/>
  <pageSetup paperSize="9" firstPageNumber="6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9EA10-FA4D-46A8-9587-F52A9D9686FA}">
  <dimension ref="A1:I82"/>
  <sheetViews>
    <sheetView zoomScaleNormal="100" zoomScaleSheetLayoutView="100" workbookViewId="0">
      <selection activeCell="M5" sqref="M5"/>
    </sheetView>
  </sheetViews>
  <sheetFormatPr defaultColWidth="9.140625" defaultRowHeight="18.75"/>
  <cols>
    <col min="1" max="3" width="1.7109375" style="19" customWidth="1"/>
    <col min="4" max="4" width="45.140625" style="19" customWidth="1"/>
    <col min="5" max="5" width="7.5703125" style="19" customWidth="1"/>
    <col min="6" max="6" width="0.85546875" style="19" customWidth="1"/>
    <col min="7" max="7" width="13.7109375" style="119" customWidth="1"/>
    <col min="8" max="8" width="0.85546875" style="119" customWidth="1"/>
    <col min="9" max="9" width="13.7109375" style="119" customWidth="1"/>
    <col min="10" max="16384" width="9.140625" style="19"/>
  </cols>
  <sheetData>
    <row r="1" spans="1:9" ht="21.75" customHeight="1">
      <c r="A1" s="1" t="s">
        <v>131</v>
      </c>
      <c r="B1" s="1"/>
      <c r="C1" s="2"/>
      <c r="D1" s="1"/>
      <c r="E1" s="3"/>
      <c r="F1" s="1"/>
      <c r="G1" s="4"/>
      <c r="I1" s="4"/>
    </row>
    <row r="2" spans="1:9" ht="21.75" customHeight="1">
      <c r="A2" s="1" t="s">
        <v>59</v>
      </c>
      <c r="B2" s="1"/>
      <c r="C2" s="1"/>
      <c r="D2" s="2"/>
      <c r="E2" s="3"/>
      <c r="F2" s="1"/>
      <c r="G2" s="4"/>
      <c r="I2" s="4"/>
    </row>
    <row r="3" spans="1:9" ht="21.75" customHeight="1">
      <c r="A3" s="5" t="str">
        <f>Thai6!A3</f>
        <v>สำหรับงวดสามเดือนสิ้นสุดวันที่ 31 มีนาคม พ.ศ. 2566</v>
      </c>
      <c r="B3" s="5"/>
      <c r="C3" s="5"/>
      <c r="D3" s="6"/>
      <c r="E3" s="7"/>
      <c r="F3" s="5"/>
      <c r="G3" s="55"/>
      <c r="H3" s="120"/>
      <c r="I3" s="55"/>
    </row>
    <row r="4" spans="1:9" ht="21" customHeight="1"/>
    <row r="5" spans="1:9" ht="21" customHeight="1">
      <c r="G5" s="56" t="s">
        <v>94</v>
      </c>
      <c r="H5" s="121"/>
      <c r="I5" s="56" t="s">
        <v>94</v>
      </c>
    </row>
    <row r="6" spans="1:9" ht="21" customHeight="1">
      <c r="A6" s="41"/>
      <c r="B6" s="41"/>
      <c r="C6" s="41"/>
      <c r="D6" s="43"/>
      <c r="E6" s="44"/>
      <c r="F6" s="44"/>
      <c r="G6" s="4" t="s">
        <v>132</v>
      </c>
      <c r="H6" s="83"/>
      <c r="I6" s="83" t="s">
        <v>103</v>
      </c>
    </row>
    <row r="7" spans="1:9" ht="21" customHeight="1">
      <c r="A7" s="41"/>
      <c r="B7" s="41"/>
      <c r="C7" s="41"/>
      <c r="D7" s="43"/>
      <c r="E7" s="41"/>
      <c r="F7" s="46"/>
      <c r="G7" s="84" t="s">
        <v>2</v>
      </c>
      <c r="H7" s="27"/>
      <c r="I7" s="84" t="s">
        <v>2</v>
      </c>
    </row>
    <row r="8" spans="1:9" ht="8.1" customHeight="1">
      <c r="A8" s="41"/>
      <c r="B8" s="41"/>
      <c r="C8" s="41"/>
      <c r="D8" s="43"/>
      <c r="E8" s="46"/>
      <c r="F8" s="46"/>
      <c r="G8" s="85"/>
      <c r="H8" s="27"/>
      <c r="I8" s="83"/>
    </row>
    <row r="9" spans="1:9" ht="21" customHeight="1">
      <c r="A9" s="44" t="s">
        <v>60</v>
      </c>
      <c r="B9" s="41"/>
      <c r="C9" s="41"/>
      <c r="D9" s="41"/>
      <c r="E9" s="41"/>
      <c r="F9" s="41"/>
      <c r="G9" s="86"/>
      <c r="H9" s="87"/>
      <c r="I9" s="87"/>
    </row>
    <row r="10" spans="1:9" ht="21" customHeight="1">
      <c r="A10" s="41" t="s">
        <v>61</v>
      </c>
      <c r="B10" s="41"/>
      <c r="C10" s="41"/>
      <c r="D10" s="41"/>
      <c r="E10" s="41"/>
      <c r="F10" s="41"/>
      <c r="G10" s="89">
        <f>Thai5!F34</f>
        <v>6974209</v>
      </c>
      <c r="H10" s="90"/>
      <c r="I10" s="88">
        <f>Thai5!H34</f>
        <v>11094289</v>
      </c>
    </row>
    <row r="11" spans="1:9" ht="21" customHeight="1">
      <c r="A11" s="41" t="s">
        <v>62</v>
      </c>
      <c r="B11" s="41"/>
      <c r="C11" s="41"/>
      <c r="D11" s="41"/>
      <c r="E11" s="43"/>
      <c r="F11" s="41"/>
      <c r="G11" s="89"/>
      <c r="H11" s="87"/>
      <c r="I11" s="88"/>
    </row>
    <row r="12" spans="1:9" ht="21" customHeight="1">
      <c r="A12" s="41"/>
      <c r="B12" s="41" t="s">
        <v>130</v>
      </c>
      <c r="C12" s="41"/>
      <c r="D12" s="41"/>
      <c r="E12" s="43"/>
      <c r="F12" s="41"/>
      <c r="G12" s="89">
        <v>2069778</v>
      </c>
      <c r="H12" s="91"/>
      <c r="I12" s="88">
        <v>1829111</v>
      </c>
    </row>
    <row r="13" spans="1:9" ht="21" customHeight="1">
      <c r="A13" s="41"/>
      <c r="B13" s="41" t="s">
        <v>121</v>
      </c>
      <c r="C13" s="41"/>
      <c r="D13" s="41"/>
      <c r="E13" s="43"/>
      <c r="F13" s="41"/>
      <c r="G13" s="75">
        <v>0</v>
      </c>
      <c r="H13" s="91"/>
      <c r="I13" s="38">
        <v>-659533</v>
      </c>
    </row>
    <row r="14" spans="1:9" ht="21" customHeight="1">
      <c r="A14" s="41"/>
      <c r="B14" s="41" t="s">
        <v>122</v>
      </c>
      <c r="C14" s="41"/>
      <c r="D14" s="41"/>
      <c r="E14" s="43"/>
      <c r="F14" s="41"/>
      <c r="G14" s="75">
        <v>-141543</v>
      </c>
      <c r="H14" s="91"/>
      <c r="I14" s="38">
        <v>-49039</v>
      </c>
    </row>
    <row r="15" spans="1:9" ht="21" customHeight="1">
      <c r="A15" s="41"/>
      <c r="B15" s="41" t="s">
        <v>63</v>
      </c>
      <c r="C15" s="41"/>
      <c r="D15" s="41"/>
      <c r="E15" s="43"/>
      <c r="F15" s="41"/>
      <c r="G15" s="75">
        <v>313618</v>
      </c>
      <c r="H15" s="91"/>
      <c r="I15" s="38">
        <v>228656</v>
      </c>
    </row>
    <row r="16" spans="1:9" ht="21" customHeight="1">
      <c r="A16" s="41"/>
      <c r="B16" s="41" t="s">
        <v>77</v>
      </c>
      <c r="C16" s="41"/>
      <c r="D16" s="41"/>
      <c r="E16" s="43"/>
      <c r="F16" s="41"/>
      <c r="G16" s="92">
        <v>-198859</v>
      </c>
      <c r="H16" s="91"/>
      <c r="I16" s="90">
        <f>-147441+1641</f>
        <v>-145800</v>
      </c>
    </row>
    <row r="17" spans="1:9" ht="21" customHeight="1">
      <c r="A17" s="41"/>
      <c r="B17" s="41" t="s">
        <v>64</v>
      </c>
      <c r="C17" s="41"/>
      <c r="D17" s="41"/>
      <c r="E17" s="43"/>
      <c r="F17" s="41"/>
      <c r="G17" s="93">
        <v>433835</v>
      </c>
      <c r="H17" s="91"/>
      <c r="I17" s="111">
        <v>1006903</v>
      </c>
    </row>
    <row r="18" spans="1:9" ht="8.1" customHeight="1">
      <c r="A18" s="41"/>
      <c r="B18" s="47"/>
      <c r="C18" s="41"/>
      <c r="D18" s="41"/>
      <c r="E18" s="43"/>
      <c r="F18" s="41"/>
      <c r="G18" s="94"/>
      <c r="H18" s="91"/>
      <c r="I18" s="99"/>
    </row>
    <row r="19" spans="1:9" ht="21" customHeight="1">
      <c r="A19" s="41" t="s">
        <v>75</v>
      </c>
      <c r="B19" s="41"/>
      <c r="C19" s="41"/>
      <c r="D19" s="41"/>
      <c r="E19" s="41"/>
      <c r="F19" s="41"/>
      <c r="G19" s="96"/>
      <c r="H19" s="91"/>
      <c r="I19" s="97"/>
    </row>
    <row r="20" spans="1:9" ht="21" customHeight="1">
      <c r="A20" s="41"/>
      <c r="B20" s="41" t="s">
        <v>76</v>
      </c>
      <c r="C20" s="41"/>
      <c r="D20" s="41"/>
      <c r="E20" s="41"/>
      <c r="F20" s="41"/>
      <c r="G20" s="89">
        <f>SUM(G10:G17)</f>
        <v>9451038</v>
      </c>
      <c r="H20" s="91"/>
      <c r="I20" s="88">
        <f>SUM(I10:I17)</f>
        <v>13304587</v>
      </c>
    </row>
    <row r="21" spans="1:9" ht="8.1" customHeight="1">
      <c r="A21" s="41"/>
      <c r="B21" s="47"/>
      <c r="C21" s="41"/>
      <c r="D21" s="41"/>
      <c r="E21" s="43"/>
      <c r="F21" s="41"/>
      <c r="G21" s="98"/>
      <c r="H21" s="91"/>
      <c r="I21" s="95"/>
    </row>
    <row r="22" spans="1:9" ht="21" customHeight="1">
      <c r="A22" s="41" t="s">
        <v>65</v>
      </c>
      <c r="B22" s="41"/>
      <c r="C22" s="41"/>
      <c r="D22" s="41"/>
      <c r="E22" s="41"/>
      <c r="F22" s="41"/>
      <c r="G22" s="89"/>
      <c r="H22" s="87"/>
      <c r="I22" s="88"/>
    </row>
    <row r="23" spans="1:9" ht="21" customHeight="1">
      <c r="A23" s="41"/>
      <c r="B23" s="41" t="s">
        <v>66</v>
      </c>
      <c r="C23" s="41"/>
      <c r="D23" s="41"/>
      <c r="E23" s="41"/>
      <c r="F23" s="41"/>
      <c r="G23" s="92">
        <v>-71934047</v>
      </c>
      <c r="H23" s="90"/>
      <c r="I23" s="90">
        <v>56433636</v>
      </c>
    </row>
    <row r="24" spans="1:9" ht="21" customHeight="1">
      <c r="A24" s="41"/>
      <c r="B24" s="41" t="s">
        <v>81</v>
      </c>
      <c r="C24" s="41"/>
      <c r="D24" s="41"/>
      <c r="E24" s="41"/>
      <c r="F24" s="41"/>
      <c r="G24" s="94">
        <v>-66950763</v>
      </c>
      <c r="H24" s="90"/>
      <c r="I24" s="99">
        <v>-63732499</v>
      </c>
    </row>
    <row r="25" spans="1:9" ht="21" customHeight="1">
      <c r="A25" s="41"/>
      <c r="B25" s="41" t="s">
        <v>67</v>
      </c>
      <c r="C25" s="41"/>
      <c r="D25" s="41"/>
      <c r="E25" s="41"/>
      <c r="F25" s="41"/>
      <c r="G25" s="94">
        <v>7355195</v>
      </c>
      <c r="H25" s="90"/>
      <c r="I25" s="99">
        <v>-13470528</v>
      </c>
    </row>
    <row r="26" spans="1:9" ht="21" customHeight="1">
      <c r="A26" s="41"/>
      <c r="B26" s="41" t="s">
        <v>43</v>
      </c>
      <c r="C26" s="41"/>
      <c r="D26" s="41"/>
      <c r="E26" s="41"/>
      <c r="F26" s="41"/>
      <c r="G26" s="94">
        <v>-1232568</v>
      </c>
      <c r="H26" s="90"/>
      <c r="I26" s="99">
        <v>97239</v>
      </c>
    </row>
    <row r="27" spans="1:9" ht="21" customHeight="1">
      <c r="A27" s="41"/>
      <c r="B27" s="41" t="s">
        <v>39</v>
      </c>
      <c r="C27" s="41"/>
      <c r="D27" s="41"/>
      <c r="E27" s="41"/>
      <c r="F27" s="41"/>
      <c r="G27" s="94">
        <v>-7786081</v>
      </c>
      <c r="H27" s="90"/>
      <c r="I27" s="99">
        <v>-7785189</v>
      </c>
    </row>
    <row r="28" spans="1:9" ht="21" customHeight="1">
      <c r="A28" s="41"/>
      <c r="B28" s="41" t="s">
        <v>9</v>
      </c>
      <c r="C28" s="41"/>
      <c r="D28" s="41"/>
      <c r="E28" s="41"/>
      <c r="F28" s="41"/>
      <c r="G28" s="94">
        <v>-67257841</v>
      </c>
      <c r="H28" s="90"/>
      <c r="I28" s="99">
        <v>4867441</v>
      </c>
    </row>
    <row r="29" spans="1:9" ht="21" customHeight="1">
      <c r="A29" s="41"/>
      <c r="B29" s="19" t="s">
        <v>82</v>
      </c>
      <c r="C29" s="41"/>
      <c r="D29" s="41"/>
      <c r="E29" s="41"/>
      <c r="F29" s="41"/>
      <c r="G29" s="94">
        <v>-567836</v>
      </c>
      <c r="H29" s="90"/>
      <c r="I29" s="99">
        <v>8393940</v>
      </c>
    </row>
    <row r="30" spans="1:9" ht="21" customHeight="1">
      <c r="A30" s="41"/>
      <c r="B30" s="19" t="s">
        <v>10</v>
      </c>
      <c r="C30" s="41"/>
      <c r="D30" s="41"/>
      <c r="E30" s="41"/>
      <c r="F30" s="41"/>
      <c r="G30" s="94">
        <v>1246440</v>
      </c>
      <c r="H30" s="90"/>
      <c r="I30" s="99">
        <v>-2508574</v>
      </c>
    </row>
    <row r="31" spans="1:9" ht="21" customHeight="1">
      <c r="A31" s="41"/>
      <c r="B31" s="41" t="s">
        <v>44</v>
      </c>
      <c r="C31" s="41"/>
      <c r="D31" s="41"/>
      <c r="E31" s="43"/>
      <c r="F31" s="41"/>
      <c r="G31" s="100">
        <v>8087739</v>
      </c>
      <c r="H31" s="90"/>
      <c r="I31" s="101">
        <v>1520006</v>
      </c>
    </row>
    <row r="32" spans="1:9" ht="8.1" customHeight="1">
      <c r="A32" s="41"/>
      <c r="B32" s="47"/>
      <c r="C32" s="41"/>
      <c r="D32" s="41"/>
      <c r="E32" s="41"/>
      <c r="F32" s="41"/>
      <c r="G32" s="89"/>
      <c r="H32" s="87"/>
      <c r="I32" s="88"/>
    </row>
    <row r="33" spans="1:9" ht="21" customHeight="1">
      <c r="A33" s="44" t="s">
        <v>145</v>
      </c>
      <c r="B33" s="47"/>
      <c r="C33" s="41"/>
      <c r="D33" s="41"/>
      <c r="E33" s="41"/>
      <c r="F33" s="41"/>
      <c r="G33" s="89"/>
      <c r="H33" s="87"/>
      <c r="I33" s="88"/>
    </row>
    <row r="34" spans="1:9" ht="21" customHeight="1">
      <c r="A34" s="44"/>
      <c r="B34" s="44" t="s">
        <v>127</v>
      </c>
      <c r="C34" s="44"/>
      <c r="D34" s="41"/>
      <c r="E34" s="41"/>
      <c r="F34" s="41"/>
      <c r="G34" s="94">
        <f>SUM(G20:G32)</f>
        <v>-189588724</v>
      </c>
      <c r="H34" s="91"/>
      <c r="I34" s="99">
        <f>SUM(I20:I32)</f>
        <v>-2879941</v>
      </c>
    </row>
    <row r="35" spans="1:9" ht="21" customHeight="1">
      <c r="A35" s="41"/>
      <c r="B35" s="41" t="s">
        <v>68</v>
      </c>
      <c r="D35" s="41"/>
      <c r="E35" s="41"/>
      <c r="F35" s="41"/>
      <c r="G35" s="92">
        <v>-138776</v>
      </c>
      <c r="H35" s="87"/>
      <c r="I35" s="90">
        <v>-305741</v>
      </c>
    </row>
    <row r="36" spans="1:9" ht="21" customHeight="1">
      <c r="A36" s="41"/>
      <c r="B36" s="41" t="s">
        <v>69</v>
      </c>
      <c r="D36" s="41"/>
      <c r="E36" s="41"/>
      <c r="F36" s="41"/>
      <c r="G36" s="100">
        <v>-3482958</v>
      </c>
      <c r="H36" s="87"/>
      <c r="I36" s="101">
        <v>-4102076</v>
      </c>
    </row>
    <row r="37" spans="1:9" ht="8.1" customHeight="1">
      <c r="A37" s="41"/>
      <c r="B37" s="47"/>
      <c r="C37" s="41"/>
      <c r="D37" s="41"/>
      <c r="E37" s="41"/>
      <c r="F37" s="41"/>
      <c r="G37" s="98"/>
      <c r="H37" s="87"/>
      <c r="I37" s="95"/>
    </row>
    <row r="38" spans="1:9" ht="21" customHeight="1">
      <c r="A38" s="44" t="s">
        <v>140</v>
      </c>
      <c r="B38" s="41"/>
      <c r="C38" s="41"/>
      <c r="D38" s="41"/>
      <c r="E38" s="41"/>
      <c r="F38" s="41"/>
      <c r="G38" s="100">
        <f>SUM(G34:G36)</f>
        <v>-193210458</v>
      </c>
      <c r="H38" s="102"/>
      <c r="I38" s="101">
        <f>SUM(I34:I36)</f>
        <v>-7287758</v>
      </c>
    </row>
    <row r="39" spans="1:9">
      <c r="A39" s="44"/>
      <c r="B39" s="41"/>
      <c r="C39" s="41"/>
      <c r="D39" s="41"/>
      <c r="E39" s="41"/>
      <c r="F39" s="41"/>
      <c r="G39" s="95"/>
      <c r="H39" s="102"/>
      <c r="I39" s="95"/>
    </row>
    <row r="40" spans="1:9">
      <c r="A40" s="44"/>
      <c r="B40" s="41"/>
      <c r="C40" s="41"/>
      <c r="D40" s="41"/>
      <c r="E40" s="41"/>
      <c r="F40" s="41"/>
      <c r="G40" s="95"/>
      <c r="H40" s="102"/>
      <c r="I40" s="95"/>
    </row>
    <row r="41" spans="1:9" ht="21.95" customHeight="1">
      <c r="A41" s="48" t="s">
        <v>97</v>
      </c>
      <c r="B41" s="48"/>
      <c r="C41" s="48"/>
      <c r="D41" s="48"/>
      <c r="E41" s="49"/>
      <c r="F41" s="48"/>
      <c r="G41" s="103"/>
      <c r="H41" s="103"/>
      <c r="I41" s="103"/>
    </row>
    <row r="42" spans="1:9" ht="21.75" customHeight="1">
      <c r="A42" s="1" t="s">
        <v>131</v>
      </c>
      <c r="B42" s="1"/>
      <c r="C42" s="2"/>
      <c r="D42" s="1"/>
      <c r="E42" s="41"/>
      <c r="F42" s="41"/>
      <c r="G42" s="104"/>
      <c r="H42" s="104"/>
      <c r="I42" s="104"/>
    </row>
    <row r="43" spans="1:9" ht="21.75" customHeight="1">
      <c r="A43" s="1" t="s">
        <v>59</v>
      </c>
      <c r="B43" s="41"/>
      <c r="C43" s="41"/>
      <c r="D43" s="43"/>
      <c r="E43" s="41"/>
      <c r="F43" s="41"/>
      <c r="G43" s="104"/>
      <c r="H43" s="104"/>
      <c r="I43" s="104"/>
    </row>
    <row r="44" spans="1:9" ht="21.75" customHeight="1">
      <c r="A44" s="5" t="str">
        <f>A3</f>
        <v>สำหรับงวดสามเดือนสิ้นสุดวันที่ 31 มีนาคม พ.ศ. 2566</v>
      </c>
      <c r="B44" s="48"/>
      <c r="C44" s="48"/>
      <c r="D44" s="49"/>
      <c r="E44" s="48"/>
      <c r="F44" s="48"/>
      <c r="G44" s="105"/>
      <c r="H44" s="105"/>
      <c r="I44" s="105"/>
    </row>
    <row r="45" spans="1:9" ht="21.75" customHeight="1"/>
    <row r="46" spans="1:9" ht="21.75" customHeight="1">
      <c r="G46" s="56" t="s">
        <v>94</v>
      </c>
      <c r="H46" s="56"/>
      <c r="I46" s="56" t="s">
        <v>94</v>
      </c>
    </row>
    <row r="47" spans="1:9" ht="21.75" customHeight="1">
      <c r="A47" s="41"/>
      <c r="B47" s="41"/>
      <c r="C47" s="41"/>
      <c r="D47" s="43"/>
      <c r="E47" s="44"/>
      <c r="F47" s="44"/>
      <c r="G47" s="4" t="s">
        <v>132</v>
      </c>
      <c r="H47" s="83"/>
      <c r="I47" s="83" t="str">
        <f>I6</f>
        <v>พ.ศ. 2565</v>
      </c>
    </row>
    <row r="48" spans="1:9" ht="21.75" customHeight="1">
      <c r="A48" s="41"/>
      <c r="B48" s="41"/>
      <c r="C48" s="41"/>
      <c r="D48" s="43"/>
      <c r="E48" s="45" t="s">
        <v>1</v>
      </c>
      <c r="F48" s="44"/>
      <c r="G48" s="84" t="s">
        <v>2</v>
      </c>
      <c r="H48" s="27"/>
      <c r="I48" s="84" t="s">
        <v>2</v>
      </c>
    </row>
    <row r="49" spans="1:9" ht="21.75" customHeight="1">
      <c r="A49" s="44" t="s">
        <v>70</v>
      </c>
      <c r="B49" s="41"/>
      <c r="C49" s="41"/>
      <c r="D49" s="41"/>
      <c r="E49" s="41"/>
      <c r="F49" s="41"/>
      <c r="G49" s="106"/>
      <c r="H49" s="87"/>
      <c r="I49" s="102"/>
    </row>
    <row r="50" spans="1:9" ht="21.75" customHeight="1">
      <c r="A50" s="41" t="s">
        <v>142</v>
      </c>
      <c r="B50" s="41"/>
      <c r="C50" s="41"/>
      <c r="D50" s="41"/>
      <c r="E50" s="41"/>
      <c r="F50" s="41"/>
      <c r="G50" s="106">
        <v>161940</v>
      </c>
      <c r="H50" s="87"/>
      <c r="I50" s="102">
        <v>0</v>
      </c>
    </row>
    <row r="51" spans="1:9" ht="21.75" customHeight="1">
      <c r="A51" s="41" t="s">
        <v>78</v>
      </c>
      <c r="B51" s="41"/>
      <c r="C51" s="41"/>
      <c r="D51" s="41"/>
      <c r="E51" s="43"/>
      <c r="F51" s="41"/>
      <c r="G51" s="94">
        <v>-294449</v>
      </c>
      <c r="H51" s="91"/>
      <c r="I51" s="99">
        <v>-1904550</v>
      </c>
    </row>
    <row r="52" spans="1:9" ht="21.75" customHeight="1">
      <c r="A52" s="41" t="s">
        <v>141</v>
      </c>
      <c r="B52" s="41"/>
      <c r="C52" s="41"/>
      <c r="D52" s="41"/>
      <c r="E52" s="41"/>
      <c r="F52" s="41"/>
      <c r="G52" s="106">
        <v>-50150</v>
      </c>
      <c r="H52" s="87"/>
      <c r="I52" s="102">
        <v>0</v>
      </c>
    </row>
    <row r="53" spans="1:9" ht="21.75" customHeight="1">
      <c r="A53" s="41" t="s">
        <v>126</v>
      </c>
      <c r="B53" s="41"/>
      <c r="C53" s="41"/>
      <c r="D53" s="41"/>
      <c r="E53" s="43"/>
      <c r="F53" s="41"/>
      <c r="G53" s="94">
        <v>0</v>
      </c>
      <c r="H53" s="91"/>
      <c r="I53" s="99">
        <v>2457600</v>
      </c>
    </row>
    <row r="54" spans="1:9" ht="21.75" customHeight="1">
      <c r="A54" s="41" t="s">
        <v>143</v>
      </c>
      <c r="B54" s="41"/>
      <c r="C54" s="41"/>
      <c r="D54" s="41"/>
      <c r="E54" s="14"/>
      <c r="F54" s="41"/>
      <c r="G54" s="100">
        <v>2837</v>
      </c>
      <c r="H54" s="91"/>
      <c r="I54" s="101">
        <v>0</v>
      </c>
    </row>
    <row r="55" spans="1:9" ht="8.1" customHeight="1">
      <c r="A55" s="41"/>
      <c r="B55" s="41"/>
      <c r="C55" s="41"/>
      <c r="D55" s="41"/>
      <c r="E55" s="41"/>
      <c r="F55" s="41"/>
      <c r="G55" s="98"/>
      <c r="H55" s="91"/>
      <c r="I55" s="95"/>
    </row>
    <row r="56" spans="1:9" ht="21.75" customHeight="1">
      <c r="A56" s="44" t="s">
        <v>144</v>
      </c>
      <c r="B56" s="41"/>
      <c r="C56" s="41"/>
      <c r="D56" s="41"/>
      <c r="E56" s="43"/>
      <c r="F56" s="41"/>
      <c r="G56" s="76">
        <f>SUM(G50:G55)</f>
        <v>-179822</v>
      </c>
      <c r="H56" s="91"/>
      <c r="I56" s="40">
        <f>SUM(I50:I55)</f>
        <v>553050</v>
      </c>
    </row>
    <row r="57" spans="1:9" ht="8.1" customHeight="1">
      <c r="A57" s="41"/>
      <c r="B57" s="41"/>
      <c r="C57" s="41"/>
      <c r="D57" s="41"/>
      <c r="E57" s="43"/>
      <c r="F57" s="41"/>
      <c r="G57" s="96"/>
      <c r="H57" s="91"/>
      <c r="I57" s="97"/>
    </row>
    <row r="58" spans="1:9" ht="21.75" customHeight="1">
      <c r="A58" s="44" t="s">
        <v>71</v>
      </c>
      <c r="B58" s="41"/>
      <c r="C58" s="41"/>
      <c r="D58" s="41"/>
      <c r="E58" s="41"/>
      <c r="F58" s="41"/>
      <c r="G58" s="89"/>
      <c r="H58" s="87"/>
      <c r="I58" s="88"/>
    </row>
    <row r="59" spans="1:9" ht="21.75" customHeight="1">
      <c r="A59" s="41" t="s">
        <v>116</v>
      </c>
      <c r="B59" s="41"/>
      <c r="C59" s="41"/>
      <c r="D59" s="41"/>
      <c r="E59" s="43"/>
      <c r="F59" s="41"/>
      <c r="G59" s="75">
        <v>0</v>
      </c>
      <c r="H59" s="91"/>
      <c r="I59" s="38">
        <v>39080458</v>
      </c>
    </row>
    <row r="60" spans="1:9" ht="21.75" customHeight="1">
      <c r="A60" s="41" t="s">
        <v>117</v>
      </c>
      <c r="B60" s="41"/>
      <c r="C60" s="41"/>
      <c r="D60" s="41"/>
      <c r="E60" s="43"/>
      <c r="F60" s="41"/>
      <c r="G60" s="75">
        <v>0</v>
      </c>
      <c r="H60" s="91"/>
      <c r="I60" s="38">
        <v>-36115482</v>
      </c>
    </row>
    <row r="61" spans="1:9" ht="21.75" customHeight="1">
      <c r="A61" s="41" t="s">
        <v>72</v>
      </c>
      <c r="B61" s="41"/>
      <c r="C61" s="41"/>
      <c r="D61" s="41"/>
      <c r="E61" s="43"/>
      <c r="F61" s="41"/>
      <c r="G61" s="75">
        <v>0</v>
      </c>
      <c r="H61" s="91"/>
      <c r="I61" s="38">
        <v>76707234</v>
      </c>
    </row>
    <row r="62" spans="1:9" ht="21.75" customHeight="1">
      <c r="A62" s="41" t="s">
        <v>79</v>
      </c>
      <c r="B62" s="41"/>
      <c r="C62" s="41"/>
      <c r="D62" s="41"/>
      <c r="E62" s="43"/>
      <c r="F62" s="41"/>
      <c r="G62" s="94">
        <v>0</v>
      </c>
      <c r="H62" s="91"/>
      <c r="I62" s="99">
        <v>-117932487</v>
      </c>
    </row>
    <row r="63" spans="1:9" ht="21.75" customHeight="1">
      <c r="A63" s="41" t="s">
        <v>123</v>
      </c>
      <c r="B63" s="41"/>
      <c r="C63" s="41"/>
      <c r="D63" s="41"/>
      <c r="E63" s="43"/>
      <c r="F63" s="41"/>
      <c r="G63" s="94">
        <v>0</v>
      </c>
      <c r="H63" s="91"/>
      <c r="I63" s="99">
        <v>10500000</v>
      </c>
    </row>
    <row r="64" spans="1:9" ht="21.75" customHeight="1">
      <c r="A64" s="41" t="s">
        <v>80</v>
      </c>
      <c r="B64" s="41"/>
      <c r="C64" s="41"/>
      <c r="D64" s="41"/>
      <c r="E64" s="43">
        <v>11</v>
      </c>
      <c r="F64" s="41"/>
      <c r="G64" s="94">
        <v>-3053279</v>
      </c>
      <c r="H64" s="91"/>
      <c r="I64" s="99">
        <v>-2266500</v>
      </c>
    </row>
    <row r="65" spans="1:9" ht="21.75" customHeight="1">
      <c r="A65" s="41" t="s">
        <v>87</v>
      </c>
      <c r="B65" s="41"/>
      <c r="C65" s="41"/>
      <c r="D65" s="41"/>
      <c r="E65" s="41"/>
      <c r="F65" s="41"/>
      <c r="G65" s="75">
        <v>-1565527</v>
      </c>
      <c r="H65" s="153"/>
      <c r="I65" s="38">
        <v>-3773165</v>
      </c>
    </row>
    <row r="66" spans="1:9" ht="21.75" customHeight="1">
      <c r="A66" s="41" t="s">
        <v>124</v>
      </c>
      <c r="B66" s="41"/>
      <c r="C66" s="41"/>
      <c r="D66" s="41"/>
      <c r="E66" s="43"/>
      <c r="F66" s="41"/>
      <c r="G66" s="75">
        <v>0</v>
      </c>
      <c r="H66" s="91"/>
      <c r="I66" s="38">
        <v>31250000</v>
      </c>
    </row>
    <row r="67" spans="1:9" ht="21.75" customHeight="1">
      <c r="A67" s="41" t="s">
        <v>125</v>
      </c>
      <c r="B67" s="41"/>
      <c r="C67" s="41"/>
      <c r="D67" s="41"/>
      <c r="E67" s="43"/>
      <c r="F67" s="41"/>
      <c r="G67" s="76">
        <v>0</v>
      </c>
      <c r="H67" s="91"/>
      <c r="I67" s="40">
        <v>-14000000</v>
      </c>
    </row>
    <row r="68" spans="1:9" ht="8.1" customHeight="1">
      <c r="A68" s="41"/>
      <c r="B68" s="41"/>
      <c r="C68" s="41"/>
      <c r="D68" s="41"/>
      <c r="E68" s="43"/>
      <c r="F68" s="41"/>
      <c r="G68" s="89"/>
      <c r="H68" s="91"/>
      <c r="I68" s="88"/>
    </row>
    <row r="69" spans="1:9" ht="21.75" customHeight="1">
      <c r="A69" s="44" t="s">
        <v>99</v>
      </c>
      <c r="B69" s="41"/>
      <c r="C69" s="41"/>
      <c r="D69" s="41"/>
      <c r="E69" s="43"/>
      <c r="F69" s="41"/>
      <c r="G69" s="76">
        <f>SUM(G59:G68)</f>
        <v>-4618806</v>
      </c>
      <c r="H69" s="87"/>
      <c r="I69" s="40">
        <f>SUM(I59:I68)</f>
        <v>-16549942</v>
      </c>
    </row>
    <row r="70" spans="1:9" ht="8.1" customHeight="1">
      <c r="A70" s="41"/>
      <c r="B70" s="41"/>
      <c r="C70" s="41"/>
      <c r="D70" s="41"/>
      <c r="E70" s="43"/>
      <c r="F70" s="41"/>
      <c r="G70" s="89"/>
      <c r="H70" s="91"/>
      <c r="I70" s="88"/>
    </row>
    <row r="71" spans="1:9" ht="21.75" customHeight="1">
      <c r="A71" s="44" t="s">
        <v>100</v>
      </c>
      <c r="B71" s="41"/>
      <c r="C71" s="41"/>
      <c r="D71" s="41"/>
      <c r="E71" s="43"/>
      <c r="F71" s="41"/>
      <c r="G71" s="94">
        <f>G38+G56+G69</f>
        <v>-198009086</v>
      </c>
      <c r="H71" s="91"/>
      <c r="I71" s="99">
        <f>I38+I56+I69</f>
        <v>-23284650</v>
      </c>
    </row>
    <row r="72" spans="1:9" ht="21.75" customHeight="1">
      <c r="A72" s="47" t="s">
        <v>101</v>
      </c>
      <c r="B72" s="41"/>
      <c r="C72" s="41"/>
      <c r="D72" s="41"/>
      <c r="E72" s="43"/>
      <c r="F72" s="41"/>
      <c r="G72" s="93">
        <f>'Thai 2-4'!I14</f>
        <v>214672252</v>
      </c>
      <c r="H72" s="91"/>
      <c r="I72" s="111">
        <v>52866184</v>
      </c>
    </row>
    <row r="73" spans="1:9" ht="8.1" customHeight="1">
      <c r="A73" s="44"/>
      <c r="B73" s="44"/>
      <c r="C73" s="41"/>
      <c r="D73" s="41"/>
      <c r="E73" s="43"/>
      <c r="F73" s="41"/>
      <c r="G73" s="94"/>
      <c r="H73" s="91"/>
      <c r="I73" s="99"/>
    </row>
    <row r="74" spans="1:9" ht="21.75" customHeight="1" thickBot="1">
      <c r="A74" s="44" t="s">
        <v>102</v>
      </c>
      <c r="B74" s="44"/>
      <c r="C74" s="41"/>
      <c r="D74" s="41"/>
      <c r="E74" s="43"/>
      <c r="F74" s="41"/>
      <c r="G74" s="107">
        <f>SUM(G71:G73)</f>
        <v>16663166</v>
      </c>
      <c r="H74" s="91"/>
      <c r="I74" s="122">
        <f>SUM(I71:I73)</f>
        <v>29581534</v>
      </c>
    </row>
    <row r="75" spans="1:9" ht="21.75" customHeight="1" thickTop="1">
      <c r="A75" s="41"/>
      <c r="B75" s="41"/>
      <c r="C75" s="41"/>
      <c r="D75" s="41"/>
      <c r="E75" s="43"/>
      <c r="F75" s="41"/>
      <c r="G75" s="108"/>
      <c r="H75" s="91"/>
      <c r="I75" s="91"/>
    </row>
    <row r="76" spans="1:9" ht="21.75" customHeight="1">
      <c r="A76" s="50" t="s">
        <v>96</v>
      </c>
      <c r="B76" s="42"/>
      <c r="C76" s="42"/>
      <c r="D76" s="42"/>
      <c r="E76" s="42"/>
      <c r="F76" s="42"/>
      <c r="G76" s="109"/>
      <c r="H76" s="110"/>
      <c r="I76" s="110"/>
    </row>
    <row r="77" spans="1:9" ht="8.1" customHeight="1">
      <c r="A77" s="41"/>
      <c r="B77" s="41"/>
      <c r="C77" s="41"/>
      <c r="D77" s="41"/>
      <c r="E77" s="41"/>
      <c r="F77" s="41"/>
      <c r="G77" s="108"/>
      <c r="H77" s="91"/>
      <c r="I77" s="91"/>
    </row>
    <row r="78" spans="1:9" ht="21.75" customHeight="1">
      <c r="A78" s="41" t="s">
        <v>88</v>
      </c>
      <c r="B78" s="41"/>
      <c r="C78" s="41"/>
      <c r="D78" s="41"/>
      <c r="E78" s="43"/>
      <c r="F78" s="41"/>
      <c r="G78" s="86">
        <v>0</v>
      </c>
      <c r="H78" s="91"/>
      <c r="I78" s="87">
        <v>6739805</v>
      </c>
    </row>
    <row r="79" spans="1:9">
      <c r="A79" s="41"/>
      <c r="B79" s="41"/>
      <c r="C79" s="41"/>
      <c r="D79" s="41"/>
      <c r="E79" s="41"/>
      <c r="F79" s="41"/>
      <c r="G79" s="87"/>
      <c r="H79" s="87"/>
      <c r="I79" s="87"/>
    </row>
    <row r="80" spans="1:9" ht="12" customHeight="1">
      <c r="A80" s="41"/>
      <c r="B80" s="41"/>
      <c r="C80" s="41"/>
      <c r="D80" s="41"/>
      <c r="E80" s="41"/>
      <c r="F80" s="41"/>
      <c r="G80" s="87"/>
      <c r="H80" s="87"/>
      <c r="I80" s="87"/>
    </row>
    <row r="82" spans="1:9" ht="21.95" customHeight="1">
      <c r="A82" s="48" t="str">
        <f>+A41</f>
        <v>หมายเหตุประกอบข้อมูลทางการเงินเป็นส่วนหนึ่งของข้อมูลทางการเงินระหว่างกาลนี้</v>
      </c>
      <c r="B82" s="48"/>
      <c r="C82" s="48"/>
      <c r="D82" s="48"/>
      <c r="E82" s="48"/>
      <c r="F82" s="48"/>
      <c r="G82" s="111"/>
      <c r="H82" s="111"/>
      <c r="I82" s="111"/>
    </row>
  </sheetData>
  <pageMargins left="1" right="0.5" top="0.5" bottom="0.6" header="0.49" footer="0.4"/>
  <pageSetup paperSize="9" firstPageNumber="7" orientation="portrait" useFirstPageNumber="1" horizontalDpi="1200" verticalDpi="1200" r:id="rId1"/>
  <headerFooter>
    <oddFooter>&amp;R&amp;"Browallia New,Regular"&amp;13&amp;P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Thai 2-4</vt:lpstr>
      <vt:lpstr>Thai5</vt:lpstr>
      <vt:lpstr>Thai6</vt:lpstr>
      <vt:lpstr>Thai7-8</vt:lpstr>
      <vt:lpstr>Thai5!Print_Area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Mevika Jaisue</cp:lastModifiedBy>
  <cp:lastPrinted>2023-05-10T09:47:40Z</cp:lastPrinted>
  <dcterms:created xsi:type="dcterms:W3CDTF">2013-03-27T10:17:16Z</dcterms:created>
  <dcterms:modified xsi:type="dcterms:W3CDTF">2023-05-10T09:47:42Z</dcterms:modified>
</cp:coreProperties>
</file>