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June23 Q2\"/>
    </mc:Choice>
  </mc:AlternateContent>
  <xr:revisionPtr revIDLastSave="0" documentId="13_ncr:1_{12CD7FCC-3C04-4529-A93F-5E63B4549A99}" xr6:coauthVersionLast="47" xr6:coauthVersionMax="47" xr10:uidLastSave="{00000000-0000-0000-0000-000000000000}"/>
  <bookViews>
    <workbookView xWindow="-108" yWindow="-108" windowWidth="23256" windowHeight="12576" tabRatio="623" activeTab="2" xr2:uid="{00000000-000D-0000-FFFF-FFFF00000000}"/>
  </bookViews>
  <sheets>
    <sheet name="Thai 2-4 " sheetId="6" r:id="rId1"/>
    <sheet name="Thai5(3m)" sheetId="2" r:id="rId2"/>
    <sheet name="Thai6 (6m)" sheetId="5" r:id="rId3"/>
    <sheet name="Thai7" sheetId="3" r:id="rId4"/>
    <sheet name="Thai8" sheetId="7" r:id="rId5"/>
    <sheet name="Thai9-10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2" l="1"/>
  <c r="F13" i="2" l="1"/>
  <c r="F18" i="2"/>
  <c r="F29" i="2"/>
  <c r="I79" i="4"/>
  <c r="G79" i="4"/>
  <c r="F20" i="2" l="1"/>
  <c r="F24" i="2" s="1"/>
  <c r="F32" i="2" s="1"/>
  <c r="F35" i="2" s="1"/>
  <c r="K66" i="6"/>
  <c r="I66" i="6"/>
  <c r="G66" i="6"/>
  <c r="G76" i="4"/>
  <c r="G63" i="4"/>
  <c r="G50" i="4"/>
  <c r="N17" i="7"/>
  <c r="L25" i="7"/>
  <c r="I113" i="6" s="1"/>
  <c r="L17" i="3"/>
  <c r="G113" i="6" s="1"/>
  <c r="N13" i="3"/>
  <c r="R13" i="3" s="1"/>
  <c r="L19" i="7"/>
  <c r="J19" i="7"/>
  <c r="H25" i="7"/>
  <c r="I111" i="6" s="1"/>
  <c r="F25" i="7"/>
  <c r="D25" i="7"/>
  <c r="I108" i="6" s="1"/>
  <c r="N21" i="7"/>
  <c r="H19" i="7"/>
  <c r="F19" i="7"/>
  <c r="D19" i="7"/>
  <c r="N16" i="7"/>
  <c r="N15" i="7"/>
  <c r="N14" i="7"/>
  <c r="N12" i="7"/>
  <c r="F29" i="5"/>
  <c r="F18" i="5"/>
  <c r="F13" i="5"/>
  <c r="F20" i="5" l="1"/>
  <c r="F24" i="5" s="1"/>
  <c r="F32" i="5" s="1"/>
  <c r="F35" i="5" s="1"/>
  <c r="N19" i="7"/>
  <c r="F38" i="2"/>
  <c r="F42" i="2" s="1"/>
  <c r="F38" i="5" l="1"/>
  <c r="F42" i="5" s="1"/>
  <c r="G11" i="4"/>
  <c r="G23" i="4" s="1"/>
  <c r="G37" i="4" s="1"/>
  <c r="G41" i="4" s="1"/>
  <c r="G78" i="4" s="1"/>
  <c r="G81" i="4" s="1"/>
  <c r="G75" i="6"/>
  <c r="G33" i="6"/>
  <c r="G21" i="6"/>
  <c r="F17" i="3"/>
  <c r="J15" i="3" l="1"/>
  <c r="J17" i="3" s="1"/>
  <c r="G112" i="6" s="1"/>
  <c r="G35" i="6"/>
  <c r="G77" i="6"/>
  <c r="K76" i="4"/>
  <c r="K63" i="4"/>
  <c r="K23" i="4"/>
  <c r="K37" i="4" s="1"/>
  <c r="K41" i="4" s="1"/>
  <c r="H17" i="3"/>
  <c r="G111" i="6" s="1"/>
  <c r="D17" i="3"/>
  <c r="G108" i="6" s="1"/>
  <c r="J29" i="5"/>
  <c r="J18" i="5"/>
  <c r="J13" i="5"/>
  <c r="J29" i="2"/>
  <c r="J18" i="2"/>
  <c r="J13" i="2"/>
  <c r="J20" i="2" s="1"/>
  <c r="J24" i="2" s="1"/>
  <c r="A130" i="6"/>
  <c r="K115" i="6"/>
  <c r="A89" i="6"/>
  <c r="K75" i="6"/>
  <c r="I75" i="6"/>
  <c r="A46" i="6"/>
  <c r="K33" i="6"/>
  <c r="I33" i="6"/>
  <c r="K21" i="6"/>
  <c r="I21" i="6"/>
  <c r="J32" i="2" l="1"/>
  <c r="J35" i="2" s="1"/>
  <c r="J38" i="2" s="1"/>
  <c r="P17" i="3"/>
  <c r="N15" i="3"/>
  <c r="R15" i="3" s="1"/>
  <c r="R17" i="3" s="1"/>
  <c r="G115" i="6"/>
  <c r="G117" i="6" s="1"/>
  <c r="N17" i="3"/>
  <c r="K78" i="4"/>
  <c r="K81" i="4" s="1"/>
  <c r="J20" i="5"/>
  <c r="J24" i="5" s="1"/>
  <c r="J32" i="5" s="1"/>
  <c r="J35" i="5" s="1"/>
  <c r="J38" i="5" s="1"/>
  <c r="J42" i="5" s="1"/>
  <c r="K77" i="6"/>
  <c r="K117" i="6" s="1"/>
  <c r="K35" i="6"/>
  <c r="I77" i="6"/>
  <c r="I35" i="6"/>
  <c r="I63" i="4" l="1"/>
  <c r="H29" i="5" l="1"/>
  <c r="H18" i="5"/>
  <c r="H13" i="5"/>
  <c r="H20" i="5" l="1"/>
  <c r="H24" i="5" s="1"/>
  <c r="H32" i="5" l="1"/>
  <c r="H35" i="5" s="1"/>
  <c r="H38" i="5" l="1"/>
  <c r="H42" i="5" s="1"/>
  <c r="I11" i="4"/>
  <c r="J23" i="7" l="1"/>
  <c r="K50" i="4"/>
  <c r="I76" i="4"/>
  <c r="J25" i="7" l="1"/>
  <c r="N23" i="7"/>
  <c r="H29" i="2"/>
  <c r="I112" i="6" l="1"/>
  <c r="I115" i="6" s="1"/>
  <c r="I117" i="6" s="1"/>
  <c r="N25" i="7"/>
  <c r="I50" i="4"/>
  <c r="A3" i="4" l="1"/>
  <c r="A46" i="4" l="1"/>
  <c r="A90" i="4" l="1"/>
  <c r="H13" i="2" l="1"/>
  <c r="H18" i="2" l="1"/>
  <c r="H20" i="2" l="1"/>
  <c r="H24" i="2" s="1"/>
  <c r="H32" i="2" s="1"/>
  <c r="H35" i="2" s="1"/>
  <c r="H38" i="2" l="1"/>
  <c r="H42" i="2" s="1"/>
  <c r="I23" i="4" l="1"/>
  <c r="I37" i="4" s="1"/>
  <c r="I41" i="4" s="1"/>
  <c r="I78" i="4" l="1"/>
  <c r="I81" i="4" s="1"/>
</calcChain>
</file>

<file path=xl/sharedStrings.xml><?xml version="1.0" encoding="utf-8"?>
<sst xmlns="http://schemas.openxmlformats.org/spreadsheetml/2006/main" count="329" uniqueCount="165">
  <si>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</si>
  <si>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</si>
  <si>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</si>
  <si>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</si>
  <si>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</si>
  <si>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</si>
  <si>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</si>
  <si>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</si>
  <si>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</si>
  <si>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</si>
  <si>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</si>
  <si>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</si>
  <si>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</si>
  <si>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</si>
  <si>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</si>
  <si>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</si>
  <si>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</si>
  <si>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</si>
  <si>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</si>
  <si>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</si>
  <si>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</si>
  <si>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</si>
  <si>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</si>
  <si>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</si>
  <si>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</si>
  <si>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</si>
  <si>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</si>
  <si>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</si>
  <si>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</si>
  <si>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</si>
  <si>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</si>
  <si>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</si>
  <si>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</si>
  <si>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</si>
  <si>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</si>
  <si>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</si>
  <si>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</si>
  <si>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</si>
  <si>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</si>
  <si>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</si>
  <si>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</si>
  <si>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</si>
  <si>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</si>
  <si>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</si>
  <si>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</si>
  <si>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</si>
  <si>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</si>
  <si>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</si>
  <si>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</si>
  <si>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</si>
  <si>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</si>
  <si>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</si>
  <si>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</si>
  <si>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>กำไรก่อนต้นทุนทางการเงิน</t>
  </si>
  <si>
    <t>กำไรก่อนค่าใช้จ่ายภาษีเงินได้</t>
  </si>
  <si>
    <t>กำไรต่อหุ้น</t>
  </si>
  <si>
    <t>กำไรต่อหุ้นขั้นพื้นฐาน (บาท)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</si>
  <si>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</si>
  <si>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</si>
  <si>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</si>
  <si>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</si>
  <si>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</si>
  <si>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</si>
  <si>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</si>
  <si>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</si>
  <si>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</si>
  <si>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</si>
  <si>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</si>
  <si>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</si>
  <si>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</si>
  <si>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</si>
  <si>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31 ธันวาคม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</si>
  <si>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</si>
  <si>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</si>
  <si>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</si>
  <si>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t>รายได้ดอกเบี้ย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</si>
  <si>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</si>
  <si>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</si>
  <si>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สินทรัพย์ที่เกิดจากสัญญา</t>
  </si>
  <si>
    <t>หนี้สินที่เกิดจากสัญญา</t>
  </si>
  <si>
    <t>สินทรัพย์สิทธิการใช้ - สุทธิ</t>
  </si>
  <si>
    <t>งบกำไรขาดทุนเบ็ดเสร็จ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</si>
  <si>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</si>
  <si>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</si>
  <si>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>เงินสดจ่ายคืนเงินต้นตามสัญญาเช่า</t>
  </si>
  <si>
    <t>การได้มาซึ่งสินทรัพย์ภายใต้สัญญาเช่า</t>
  </si>
  <si>
    <t>การจ่ายโดยใช้</t>
  </si>
  <si>
    <t>หุ้นเป็นเกณฑ์</t>
  </si>
  <si>
    <t>การจ่ายโดยใช้หุ้นเป็นเกณฑ์</t>
  </si>
  <si>
    <t>การเปลี่ยนแปลงในส่วนของเจ้าของสำหรับงวด</t>
  </si>
  <si>
    <t>ยังไม่ได้ตรวจสอบ</t>
  </si>
  <si>
    <t>ตรวจสอบแล้ว</t>
  </si>
  <si>
    <t>รายการที่ไม่ใช่เงินสดที่มีสาระสำคัญ มีดังนี้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</si>
  <si>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</si>
  <si>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กำไรเบ็ดเสร็จรวมสำหรับงวด</t>
  </si>
  <si>
    <t>เจ้าหนี้ค่าซื้ออุปกรณ์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</si>
  <si>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</si>
  <si>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</si>
  <si>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พ.ศ. 2565</t>
  </si>
  <si>
    <t>ยอดคงเหลือ ณ วันที่ 1 มกราคม พ.ศ. 2565</t>
  </si>
  <si>
    <t>สินทรัพย์ไม่มีตัวตน - สุทธิ</t>
  </si>
  <si>
    <t>สินทรัพย์ภาษีเงินได้รอการตัดบัญชี</t>
  </si>
  <si>
    <t>จัดสรรแล้ว - ทุนสำรองตามกฎหมาย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</si>
  <si>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</si>
  <si>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การจ่ายเงินปันผล</t>
  </si>
  <si>
    <t>ทุนสำรองตามกฎหมาย</t>
  </si>
  <si>
    <t>การเรียกชำระหุ้นสามัญ</t>
  </si>
  <si>
    <t xml:space="preserve">จัดสรรแล้ว - </t>
  </si>
  <si>
    <t>ทุนสำรอง</t>
  </si>
  <si>
    <t>ตามกฏหมาย</t>
  </si>
  <si>
    <t>เงินสดรับจากเงินเบิกเกินบัญชี</t>
  </si>
  <si>
    <t>เงินสดจ่ายจากเงินเบิกเกินบัญชี</t>
  </si>
  <si>
    <t xml:space="preserve">   มูลค่าที่ตราไว้หุ้นละ 0.50 บาท</t>
  </si>
  <si>
    <t xml:space="preserve">   หุ้นสามัญ จำนวน 430,000,000 หุ้น</t>
  </si>
  <si>
    <t xml:space="preserve">   มูลค่าที่ได้ชำระแล้วหุ้นละ 0.50 บาท</t>
  </si>
  <si>
    <t>กำไรจากการตัดจำหน่ายสินทรัพย์สิทธิการใช้</t>
  </si>
  <si>
    <t>เงินสดรับจากเงินกู้ยืมระยะยาวจากสถาบันการเงิน</t>
  </si>
  <si>
    <t>เงินสดรับจากการออกหุ้น</t>
  </si>
  <si>
    <t>เงินสดจ่ายเงินปันผล</t>
  </si>
  <si>
    <t>เงินสดรับจากการตัดจำหน่ายสินทรัพย์สิทธิการใช้</t>
  </si>
  <si>
    <t>ก่อนดอกเบี้ยจ่ายและภาษีเงินได้</t>
  </si>
  <si>
    <t>ค่าเสื่อมราคาและค่าตัดจำหน่าย</t>
  </si>
  <si>
    <t xml:space="preserve">บริษัท ทเวนตี้ โฟร์ คอน แอนด์ ซัพพลาย จำกัด (มหาชน) </t>
  </si>
  <si>
    <t>ยอดคงเหลือ ณ วันที่ 30 มิถุนายน พ.ศ. 2565 (ยังไม่ได้ตรวจสอบ)</t>
  </si>
  <si>
    <t>เงินสดรับจากรายได้ดอกเบี้ย</t>
  </si>
  <si>
    <t>กระแสเงินสดใช้ไปในการดำเนินงาน</t>
  </si>
  <si>
    <t>เงินสดสุทธิใช้ไปในกิจกรรมดำเนินงาน</t>
  </si>
  <si>
    <t>เงินสดจ่ายสำหรับสินทรัพย์สิทธิการใช้</t>
  </si>
  <si>
    <t>พ.ศ. 2566</t>
  </si>
  <si>
    <t>ส่วนเกินมูลค่าหุ้นสามัญ</t>
  </si>
  <si>
    <t>สำหรับงวดสามเดือนสิ้นสุดวันที่ 30 มิถุนายน พ.ศ. 2566</t>
  </si>
  <si>
    <t>สำหรับงวดหกเดือนสิ้นสุดวันที่ 30 มิถุนายน พ.ศ. 2566</t>
  </si>
  <si>
    <t>ยอดคงเหลือ ณ วันที่ 1 มกราคม พ.ศ. 2566</t>
  </si>
  <si>
    <t>ยอดคงเหลือ ณ วันที่ 30 มิถุนายน พ.ศ. 2566 (ยังไม่ได้ตรวจสอบ)</t>
  </si>
  <si>
    <t>ณ วันที่ 30 มิถุนายน พ.ศ. 2566</t>
  </si>
  <si>
    <t>30 มิถุนายน</t>
  </si>
  <si>
    <t>ส่วนเกิน</t>
  </si>
  <si>
    <t>มูลค่าหุ้นสามัญ</t>
  </si>
  <si>
    <t>ข้อมูลทางการเงินรวม</t>
  </si>
  <si>
    <t>ข้อมูลทางการเงินเฉพาะกิจการ</t>
  </si>
  <si>
    <t>ส่วนของผู้เป็นเจ้าของของบริษัทใหญ่</t>
  </si>
  <si>
    <t>รวมส่วนของ</t>
  </si>
  <si>
    <t>ผู้เป็นเจ้าของ</t>
  </si>
  <si>
    <t>ของบริษัทใหญ่</t>
  </si>
  <si>
    <t>อำนาจควบคุม</t>
  </si>
  <si>
    <t>ส่วนได้เสียที่ไม่มี</t>
  </si>
  <si>
    <t>เงินลงทุนในบริษัทย่อย</t>
  </si>
  <si>
    <t xml:space="preserve">                                                                            </t>
  </si>
  <si>
    <t xml:space="preserve">กรรมการ ______________________________________ </t>
  </si>
  <si>
    <t xml:space="preserve">                               (                                                       )</t>
  </si>
  <si>
    <t>เงินเบิกเกินบัญชีและเงินกู้ยืมระยะสั้นจากสถาบันการเงิน</t>
  </si>
  <si>
    <t>รายได้จากการก่อสร้างและการบริการ</t>
  </si>
  <si>
    <t>ต้นทุนการก่อสร้างและการบริการ</t>
  </si>
  <si>
    <t>กำไรจากการเปลี่ยนแปลงสัญญาเช่า</t>
  </si>
  <si>
    <t>เงินฝากสถาบันการเงินที่มีข้อจำกัดในการเบิกใช้ลดลง</t>
  </si>
  <si>
    <t>เงินสดจ่ายเพื่อซื้อสินทรัพย์ไม่มีตัวตน</t>
  </si>
  <si>
    <t>เจ้าหนี้ค่าหุ้น</t>
  </si>
  <si>
    <t>เงินสดสุทธิใช้ไปในกิจกรรมลงทุน</t>
  </si>
  <si>
    <t>เงินสดสุทธิได้มาจาก(ใช้ไปใน)กิจกรรมจัดหาเงิน</t>
  </si>
  <si>
    <t>เงินสดและรายการเทียบเท่าเงินสดลดลงสุทธิ</t>
  </si>
  <si>
    <t>ขาดทุนจากอัตราแลกเปลี่ยนที่ยังไม่เกิดขึ้นจริง</t>
  </si>
  <si>
    <t>เงินสดจ่ายเงินลงทุนในบริษัทย่อย</t>
  </si>
  <si>
    <t>เงินสดรับจากการขายอุปกรณ์</t>
  </si>
  <si>
    <t>กำไรจากการขายอุปกรณ์</t>
  </si>
  <si>
    <t>เงินสดจ่ายเพื่อซื้อส่วนปรับปรุงอาคารเช่าและอุปกรณ์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</si>
</sst>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;\(#,##0\)"/>
    <numFmt numFmtId="165" formatCode="#,##0;\(#,##0\);&quot;-&quot;;@"/>
    <numFmt numFmtId="166" formatCode="#,##0.00;\(#,##0.00\);&quot;-&quot;;@"/>
  </numFmts>
  <fonts count="9" x14ac:knownFonts="1"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sz val="13"/>
      <color rgb="FFFF0000"/>
      <name val="Browallia New"/>
      <family val="2"/>
    </font>
    <font>
      <sz val="13"/>
      <color rgb="FFFF0000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i/>
      <sz val="12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37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vertical="center"/>
    </xf>
    <xf numFmtId="0" fontId="1" fillId="0" borderId="0" xfId="0" quotePrefix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2" fillId="0" borderId="1" xfId="0" quotePrefix="1" applyNumberFormat="1" applyFont="1" applyFill="1" applyBorder="1" applyAlignment="1">
      <alignment horizontal="right" vertical="center"/>
    </xf>
    <xf numFmtId="165" fontId="1" fillId="0" borderId="0" xfId="0" quotePrefix="1" applyNumberFormat="1" applyFont="1" applyFill="1" applyAlignment="1">
      <alignment vertical="center"/>
    </xf>
    <xf numFmtId="165" fontId="2" fillId="0" borderId="0" xfId="0" quotePrefix="1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Continuous" vertical="center"/>
    </xf>
    <xf numFmtId="165" fontId="2" fillId="0" borderId="0" xfId="0" applyNumberFormat="1" applyFont="1" applyFill="1" applyBorder="1" applyAlignment="1">
      <alignment horizontal="left" vertical="center"/>
    </xf>
    <xf numFmtId="37" fontId="2" fillId="0" borderId="0" xfId="0" applyNumberFormat="1" applyFont="1" applyFill="1" applyBorder="1" applyAlignment="1">
      <alignment horizontal="center" vertical="center"/>
    </xf>
    <xf numFmtId="37" fontId="1" fillId="0" borderId="0" xfId="0" quotePrefix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quotePrefix="1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5" fontId="2" fillId="0" borderId="0" xfId="0" quotePrefix="1" applyNumberFormat="1" applyFont="1" applyFill="1" applyBorder="1" applyAlignment="1">
      <alignment horizontal="center" vertical="center"/>
    </xf>
    <xf numFmtId="37" fontId="2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 vertical="center"/>
    </xf>
    <xf numFmtId="165" fontId="2" fillId="2" borderId="1" xfId="0" quotePrefix="1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0" xfId="0" quotePrefix="1" applyFont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Alignment="1">
      <alignment horizontal="right" vertical="center"/>
    </xf>
    <xf numFmtId="165" fontId="5" fillId="2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5" fontId="2" fillId="2" borderId="0" xfId="0" quotePrefix="1" applyNumberFormat="1" applyFont="1" applyFill="1" applyAlignment="1">
      <alignment horizontal="right" vertical="center"/>
    </xf>
    <xf numFmtId="165" fontId="2" fillId="0" borderId="0" xfId="0" quotePrefix="1" applyNumberFormat="1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37" fontId="2" fillId="0" borderId="0" xfId="0" quotePrefix="1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2" fillId="2" borderId="0" xfId="0" applyFont="1" applyFill="1" applyAlignment="1">
      <alignment vertical="center"/>
    </xf>
    <xf numFmtId="9" fontId="2" fillId="0" borderId="0" xfId="0" applyNumberFormat="1" applyFont="1" applyFill="1" applyAlignment="1">
      <alignment vertical="center"/>
    </xf>
    <xf numFmtId="37" fontId="2" fillId="0" borderId="0" xfId="0" applyNumberFormat="1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6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37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5" fontId="1" fillId="0" borderId="0" xfId="0" quotePrefix="1" applyNumberFormat="1" applyFont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37" fontId="7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 vertical="center"/>
    </xf>
    <xf numFmtId="37" fontId="7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37" fontId="6" fillId="0" borderId="0" xfId="0" applyNumberFormat="1" applyFont="1" applyFill="1" applyBorder="1" applyAlignment="1">
      <alignment vertical="center"/>
    </xf>
    <xf numFmtId="37" fontId="6" fillId="0" borderId="0" xfId="0" quotePrefix="1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37" fontId="7" fillId="0" borderId="0" xfId="0" applyNumberFormat="1" applyFont="1" applyFill="1" applyBorder="1" applyAlignment="1">
      <alignment vertical="center"/>
    </xf>
    <xf numFmtId="165" fontId="7" fillId="2" borderId="0" xfId="0" applyNumberFormat="1" applyFont="1" applyFill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5" fontId="7" fillId="2" borderId="0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6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37" fontId="2" fillId="0" borderId="1" xfId="0" applyNumberFormat="1" applyFont="1" applyFill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19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6" defaultTableStyle="TableStyleMedium9" defaultPivotStyle="PivotStyleLight16">
    <tableStyle name="Tax-style" pivot="0" count="2" xr9:uid="{A7B82F80-C5B9-4239-9D98-F083F2A00CD4}">
      <tableStyleElement type="firstRowStripe" dxfId="18"/>
      <tableStyleElement type="secondRowStripe" dxfId="17"/>
    </tableStyle>
    <tableStyle name="AP,CL,Tax,Commitment-style" pivot="0" count="3" xr9:uid="{ADED4708-9EAF-4D98-B69E-040220AE7A4A}">
      <tableStyleElement type="headerRow" dxfId="16"/>
      <tableStyleElement type="firstRowStripe" dxfId="15"/>
      <tableStyleElement type="secondRowStripe" dxfId="14"/>
    </tableStyle>
    <tableStyle name="Google Sheets Pivot Table Style" table="0" count="12" xr9:uid="{C0583586-047B-4AB4-BD84-BC211C7D119F}">
      <tableStyleElement type="wholeTable" dxfId="13"/>
      <tableStyleElement type="headerRow" dxfId="12"/>
      <tableStyleElement type="totalRow" dxfId="11"/>
      <tableStyleElement type="firstSubtotalRow" dxfId="10"/>
      <tableStyleElement type="secondSubtotalRow" dxfId="9"/>
      <tableStyleElement type="thirdSubtotal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</tableStyle>
    <tableStyle name="Table Style 1" pivot="0" count="0" xr9:uid="{B272B0C5-AB64-48B0-A982-B08AD204BE01}"/>
    <tableStyle name="MySqlDefault" pivot="0" table="0" count="2" xr9:uid="{CB6492AD-AA6C-4718-B1B1-B23ECCE8F885}">
      <tableStyleElement type="wholeTable" dxfId="1"/>
      <tableStyleElement type="headerRow" dxfId="0"/>
    </tableStyle>
    <tableStyle name="Invisible" pivot="0" table="0" count="0" xr9:uid="{1F25A983-5F11-4F36-ACB1-30A81A36EAC1}"/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16D9C-E99C-4B72-BE2B-78B056466F59}">
  <dimension ref="A1:K130"/>
  <sheetViews>
    <sheetView topLeftCell="A9" zoomScaleNormal="100" zoomScaleSheetLayoutView="100" workbookViewId="0">
      <selection activeCell="D31" sqref="D31"/>
    </sheetView>
  </sheetViews>
  <sheetFormatPr defaultRowHeight="21.15" customHeight="1" x14ac:dyDescent="0.3"/>
  <cols>
    <col min="1" max="3" width="1.6640625" style="92" customWidth="1"/>
    <col min="4" max="4" width="33.33203125" style="92" customWidth="1"/>
    <col min="5" max="5" width="8.33203125" style="130" customWidth="1"/>
    <col min="6" max="6" width="1" style="92" customWidth="1"/>
    <col min="7" max="7" width="16.5546875" style="47" customWidth="1"/>
    <col min="8" max="8" width="1" style="92" customWidth="1"/>
    <col min="9" max="9" width="14.44140625" style="47" bestFit="1" customWidth="1"/>
    <col min="10" max="10" width="1" style="89" customWidth="1"/>
    <col min="11" max="11" width="13.6640625" style="47" customWidth="1"/>
    <col min="12" max="220" width="9.109375" style="92"/>
    <col min="221" max="224" width="2.5546875" style="92" customWidth="1"/>
    <col min="225" max="225" width="40.5546875" style="92" customWidth="1"/>
    <col min="226" max="226" width="8.44140625" style="92" customWidth="1"/>
    <col min="227" max="227" width="1.5546875" style="92" customWidth="1"/>
    <col min="228" max="228" width="12.5546875" style="92" customWidth="1"/>
    <col min="229" max="229" width="1.5546875" style="92" customWidth="1"/>
    <col min="230" max="230" width="12.5546875" style="92" customWidth="1"/>
    <col min="231" max="231" width="11" style="92" bestFit="1" customWidth="1"/>
    <col min="232" max="233" width="13.88671875" style="92" customWidth="1"/>
    <col min="234" max="476" width="9.109375" style="92"/>
    <col min="477" max="480" width="2.5546875" style="92" customWidth="1"/>
    <col min="481" max="481" width="40.5546875" style="92" customWidth="1"/>
    <col min="482" max="482" width="8.44140625" style="92" customWidth="1"/>
    <col min="483" max="483" width="1.5546875" style="92" customWidth="1"/>
    <col min="484" max="484" width="12.5546875" style="92" customWidth="1"/>
    <col min="485" max="485" width="1.5546875" style="92" customWidth="1"/>
    <col min="486" max="486" width="12.5546875" style="92" customWidth="1"/>
    <col min="487" max="487" width="11" style="92" bestFit="1" customWidth="1"/>
    <col min="488" max="489" width="13.88671875" style="92" customWidth="1"/>
    <col min="490" max="732" width="9.109375" style="92"/>
    <col min="733" max="736" width="2.5546875" style="92" customWidth="1"/>
    <col min="737" max="737" width="40.5546875" style="92" customWidth="1"/>
    <col min="738" max="738" width="8.44140625" style="92" customWidth="1"/>
    <col min="739" max="739" width="1.5546875" style="92" customWidth="1"/>
    <col min="740" max="740" width="12.5546875" style="92" customWidth="1"/>
    <col min="741" max="741" width="1.5546875" style="92" customWidth="1"/>
    <col min="742" max="742" width="12.5546875" style="92" customWidth="1"/>
    <col min="743" max="743" width="11" style="92" bestFit="1" customWidth="1"/>
    <col min="744" max="745" width="13.88671875" style="92" customWidth="1"/>
    <col min="746" max="988" width="9.109375" style="92"/>
    <col min="989" max="992" width="2.5546875" style="92" customWidth="1"/>
    <col min="993" max="993" width="40.5546875" style="92" customWidth="1"/>
    <col min="994" max="994" width="8.44140625" style="92" customWidth="1"/>
    <col min="995" max="995" width="1.5546875" style="92" customWidth="1"/>
    <col min="996" max="996" width="12.5546875" style="92" customWidth="1"/>
    <col min="997" max="997" width="1.5546875" style="92" customWidth="1"/>
    <col min="998" max="998" width="12.5546875" style="92" customWidth="1"/>
    <col min="999" max="999" width="11" style="92" bestFit="1" customWidth="1"/>
    <col min="1000" max="1001" width="13.88671875" style="92" customWidth="1"/>
    <col min="1002" max="1244" width="9.109375" style="92"/>
    <col min="1245" max="1248" width="2.5546875" style="92" customWidth="1"/>
    <col min="1249" max="1249" width="40.5546875" style="92" customWidth="1"/>
    <col min="1250" max="1250" width="8.44140625" style="92" customWidth="1"/>
    <col min="1251" max="1251" width="1.5546875" style="92" customWidth="1"/>
    <col min="1252" max="1252" width="12.5546875" style="92" customWidth="1"/>
    <col min="1253" max="1253" width="1.5546875" style="92" customWidth="1"/>
    <col min="1254" max="1254" width="12.5546875" style="92" customWidth="1"/>
    <col min="1255" max="1255" width="11" style="92" bestFit="1" customWidth="1"/>
    <col min="1256" max="1257" width="13.88671875" style="92" customWidth="1"/>
    <col min="1258" max="1500" width="9.109375" style="92"/>
    <col min="1501" max="1504" width="2.5546875" style="92" customWidth="1"/>
    <col min="1505" max="1505" width="40.5546875" style="92" customWidth="1"/>
    <col min="1506" max="1506" width="8.44140625" style="92" customWidth="1"/>
    <col min="1507" max="1507" width="1.5546875" style="92" customWidth="1"/>
    <col min="1508" max="1508" width="12.5546875" style="92" customWidth="1"/>
    <col min="1509" max="1509" width="1.5546875" style="92" customWidth="1"/>
    <col min="1510" max="1510" width="12.5546875" style="92" customWidth="1"/>
    <col min="1511" max="1511" width="11" style="92" bestFit="1" customWidth="1"/>
    <col min="1512" max="1513" width="13.88671875" style="92" customWidth="1"/>
    <col min="1514" max="1756" width="9.109375" style="92"/>
    <col min="1757" max="1760" width="2.5546875" style="92" customWidth="1"/>
    <col min="1761" max="1761" width="40.5546875" style="92" customWidth="1"/>
    <col min="1762" max="1762" width="8.44140625" style="92" customWidth="1"/>
    <col min="1763" max="1763" width="1.5546875" style="92" customWidth="1"/>
    <col min="1764" max="1764" width="12.5546875" style="92" customWidth="1"/>
    <col min="1765" max="1765" width="1.5546875" style="92" customWidth="1"/>
    <col min="1766" max="1766" width="12.5546875" style="92" customWidth="1"/>
    <col min="1767" max="1767" width="11" style="92" bestFit="1" customWidth="1"/>
    <col min="1768" max="1769" width="13.88671875" style="92" customWidth="1"/>
    <col min="1770" max="2012" width="9.109375" style="92"/>
    <col min="2013" max="2016" width="2.5546875" style="92" customWidth="1"/>
    <col min="2017" max="2017" width="40.5546875" style="92" customWidth="1"/>
    <col min="2018" max="2018" width="8.44140625" style="92" customWidth="1"/>
    <col min="2019" max="2019" width="1.5546875" style="92" customWidth="1"/>
    <col min="2020" max="2020" width="12.5546875" style="92" customWidth="1"/>
    <col min="2021" max="2021" width="1.5546875" style="92" customWidth="1"/>
    <col min="2022" max="2022" width="12.5546875" style="92" customWidth="1"/>
    <col min="2023" max="2023" width="11" style="92" bestFit="1" customWidth="1"/>
    <col min="2024" max="2025" width="13.88671875" style="92" customWidth="1"/>
    <col min="2026" max="2268" width="9.109375" style="92"/>
    <col min="2269" max="2272" width="2.5546875" style="92" customWidth="1"/>
    <col min="2273" max="2273" width="40.5546875" style="92" customWidth="1"/>
    <col min="2274" max="2274" width="8.44140625" style="92" customWidth="1"/>
    <col min="2275" max="2275" width="1.5546875" style="92" customWidth="1"/>
    <col min="2276" max="2276" width="12.5546875" style="92" customWidth="1"/>
    <col min="2277" max="2277" width="1.5546875" style="92" customWidth="1"/>
    <col min="2278" max="2278" width="12.5546875" style="92" customWidth="1"/>
    <col min="2279" max="2279" width="11" style="92" bestFit="1" customWidth="1"/>
    <col min="2280" max="2281" width="13.88671875" style="92" customWidth="1"/>
    <col min="2282" max="2524" width="9.109375" style="92"/>
    <col min="2525" max="2528" width="2.5546875" style="92" customWidth="1"/>
    <col min="2529" max="2529" width="40.5546875" style="92" customWidth="1"/>
    <col min="2530" max="2530" width="8.44140625" style="92" customWidth="1"/>
    <col min="2531" max="2531" width="1.5546875" style="92" customWidth="1"/>
    <col min="2532" max="2532" width="12.5546875" style="92" customWidth="1"/>
    <col min="2533" max="2533" width="1.5546875" style="92" customWidth="1"/>
    <col min="2534" max="2534" width="12.5546875" style="92" customWidth="1"/>
    <col min="2535" max="2535" width="11" style="92" bestFit="1" customWidth="1"/>
    <col min="2536" max="2537" width="13.88671875" style="92" customWidth="1"/>
    <col min="2538" max="2780" width="9.109375" style="92"/>
    <col min="2781" max="2784" width="2.5546875" style="92" customWidth="1"/>
    <col min="2785" max="2785" width="40.5546875" style="92" customWidth="1"/>
    <col min="2786" max="2786" width="8.44140625" style="92" customWidth="1"/>
    <col min="2787" max="2787" width="1.5546875" style="92" customWidth="1"/>
    <col min="2788" max="2788" width="12.5546875" style="92" customWidth="1"/>
    <col min="2789" max="2789" width="1.5546875" style="92" customWidth="1"/>
    <col min="2790" max="2790" width="12.5546875" style="92" customWidth="1"/>
    <col min="2791" max="2791" width="11" style="92" bestFit="1" customWidth="1"/>
    <col min="2792" max="2793" width="13.88671875" style="92" customWidth="1"/>
    <col min="2794" max="3036" width="9.109375" style="92"/>
    <col min="3037" max="3040" width="2.5546875" style="92" customWidth="1"/>
    <col min="3041" max="3041" width="40.5546875" style="92" customWidth="1"/>
    <col min="3042" max="3042" width="8.44140625" style="92" customWidth="1"/>
    <col min="3043" max="3043" width="1.5546875" style="92" customWidth="1"/>
    <col min="3044" max="3044" width="12.5546875" style="92" customWidth="1"/>
    <col min="3045" max="3045" width="1.5546875" style="92" customWidth="1"/>
    <col min="3046" max="3046" width="12.5546875" style="92" customWidth="1"/>
    <col min="3047" max="3047" width="11" style="92" bestFit="1" customWidth="1"/>
    <col min="3048" max="3049" width="13.88671875" style="92" customWidth="1"/>
    <col min="3050" max="3292" width="9.109375" style="92"/>
    <col min="3293" max="3296" width="2.5546875" style="92" customWidth="1"/>
    <col min="3297" max="3297" width="40.5546875" style="92" customWidth="1"/>
    <col min="3298" max="3298" width="8.44140625" style="92" customWidth="1"/>
    <col min="3299" max="3299" width="1.5546875" style="92" customWidth="1"/>
    <col min="3300" max="3300" width="12.5546875" style="92" customWidth="1"/>
    <col min="3301" max="3301" width="1.5546875" style="92" customWidth="1"/>
    <col min="3302" max="3302" width="12.5546875" style="92" customWidth="1"/>
    <col min="3303" max="3303" width="11" style="92" bestFit="1" customWidth="1"/>
    <col min="3304" max="3305" width="13.88671875" style="92" customWidth="1"/>
    <col min="3306" max="3548" width="9.109375" style="92"/>
    <col min="3549" max="3552" width="2.5546875" style="92" customWidth="1"/>
    <col min="3553" max="3553" width="40.5546875" style="92" customWidth="1"/>
    <col min="3554" max="3554" width="8.44140625" style="92" customWidth="1"/>
    <col min="3555" max="3555" width="1.5546875" style="92" customWidth="1"/>
    <col min="3556" max="3556" width="12.5546875" style="92" customWidth="1"/>
    <col min="3557" max="3557" width="1.5546875" style="92" customWidth="1"/>
    <col min="3558" max="3558" width="12.5546875" style="92" customWidth="1"/>
    <col min="3559" max="3559" width="11" style="92" bestFit="1" customWidth="1"/>
    <col min="3560" max="3561" width="13.88671875" style="92" customWidth="1"/>
    <col min="3562" max="3804" width="9.109375" style="92"/>
    <col min="3805" max="3808" width="2.5546875" style="92" customWidth="1"/>
    <col min="3809" max="3809" width="40.5546875" style="92" customWidth="1"/>
    <col min="3810" max="3810" width="8.44140625" style="92" customWidth="1"/>
    <col min="3811" max="3811" width="1.5546875" style="92" customWidth="1"/>
    <col min="3812" max="3812" width="12.5546875" style="92" customWidth="1"/>
    <col min="3813" max="3813" width="1.5546875" style="92" customWidth="1"/>
    <col min="3814" max="3814" width="12.5546875" style="92" customWidth="1"/>
    <col min="3815" max="3815" width="11" style="92" bestFit="1" customWidth="1"/>
    <col min="3816" max="3817" width="13.88671875" style="92" customWidth="1"/>
    <col min="3818" max="4060" width="9.109375" style="92"/>
    <col min="4061" max="4064" width="2.5546875" style="92" customWidth="1"/>
    <col min="4065" max="4065" width="40.5546875" style="92" customWidth="1"/>
    <col min="4066" max="4066" width="8.44140625" style="92" customWidth="1"/>
    <col min="4067" max="4067" width="1.5546875" style="92" customWidth="1"/>
    <col min="4068" max="4068" width="12.5546875" style="92" customWidth="1"/>
    <col min="4069" max="4069" width="1.5546875" style="92" customWidth="1"/>
    <col min="4070" max="4070" width="12.5546875" style="92" customWidth="1"/>
    <col min="4071" max="4071" width="11" style="92" bestFit="1" customWidth="1"/>
    <col min="4072" max="4073" width="13.88671875" style="92" customWidth="1"/>
    <col min="4074" max="4316" width="9.109375" style="92"/>
    <col min="4317" max="4320" width="2.5546875" style="92" customWidth="1"/>
    <col min="4321" max="4321" width="40.5546875" style="92" customWidth="1"/>
    <col min="4322" max="4322" width="8.44140625" style="92" customWidth="1"/>
    <col min="4323" max="4323" width="1.5546875" style="92" customWidth="1"/>
    <col min="4324" max="4324" width="12.5546875" style="92" customWidth="1"/>
    <col min="4325" max="4325" width="1.5546875" style="92" customWidth="1"/>
    <col min="4326" max="4326" width="12.5546875" style="92" customWidth="1"/>
    <col min="4327" max="4327" width="11" style="92" bestFit="1" customWidth="1"/>
    <col min="4328" max="4329" width="13.88671875" style="92" customWidth="1"/>
    <col min="4330" max="4572" width="9.109375" style="92"/>
    <col min="4573" max="4576" width="2.5546875" style="92" customWidth="1"/>
    <col min="4577" max="4577" width="40.5546875" style="92" customWidth="1"/>
    <col min="4578" max="4578" width="8.44140625" style="92" customWidth="1"/>
    <col min="4579" max="4579" width="1.5546875" style="92" customWidth="1"/>
    <col min="4580" max="4580" width="12.5546875" style="92" customWidth="1"/>
    <col min="4581" max="4581" width="1.5546875" style="92" customWidth="1"/>
    <col min="4582" max="4582" width="12.5546875" style="92" customWidth="1"/>
    <col min="4583" max="4583" width="11" style="92" bestFit="1" customWidth="1"/>
    <col min="4584" max="4585" width="13.88671875" style="92" customWidth="1"/>
    <col min="4586" max="4828" width="9.109375" style="92"/>
    <col min="4829" max="4832" width="2.5546875" style="92" customWidth="1"/>
    <col min="4833" max="4833" width="40.5546875" style="92" customWidth="1"/>
    <col min="4834" max="4834" width="8.44140625" style="92" customWidth="1"/>
    <col min="4835" max="4835" width="1.5546875" style="92" customWidth="1"/>
    <col min="4836" max="4836" width="12.5546875" style="92" customWidth="1"/>
    <col min="4837" max="4837" width="1.5546875" style="92" customWidth="1"/>
    <col min="4838" max="4838" width="12.5546875" style="92" customWidth="1"/>
    <col min="4839" max="4839" width="11" style="92" bestFit="1" customWidth="1"/>
    <col min="4840" max="4841" width="13.88671875" style="92" customWidth="1"/>
    <col min="4842" max="5084" width="9.109375" style="92"/>
    <col min="5085" max="5088" width="2.5546875" style="92" customWidth="1"/>
    <col min="5089" max="5089" width="40.5546875" style="92" customWidth="1"/>
    <col min="5090" max="5090" width="8.44140625" style="92" customWidth="1"/>
    <col min="5091" max="5091" width="1.5546875" style="92" customWidth="1"/>
    <col min="5092" max="5092" width="12.5546875" style="92" customWidth="1"/>
    <col min="5093" max="5093" width="1.5546875" style="92" customWidth="1"/>
    <col min="5094" max="5094" width="12.5546875" style="92" customWidth="1"/>
    <col min="5095" max="5095" width="11" style="92" bestFit="1" customWidth="1"/>
    <col min="5096" max="5097" width="13.88671875" style="92" customWidth="1"/>
    <col min="5098" max="5340" width="9.109375" style="92"/>
    <col min="5341" max="5344" width="2.5546875" style="92" customWidth="1"/>
    <col min="5345" max="5345" width="40.5546875" style="92" customWidth="1"/>
    <col min="5346" max="5346" width="8.44140625" style="92" customWidth="1"/>
    <col min="5347" max="5347" width="1.5546875" style="92" customWidth="1"/>
    <col min="5348" max="5348" width="12.5546875" style="92" customWidth="1"/>
    <col min="5349" max="5349" width="1.5546875" style="92" customWidth="1"/>
    <col min="5350" max="5350" width="12.5546875" style="92" customWidth="1"/>
    <col min="5351" max="5351" width="11" style="92" bestFit="1" customWidth="1"/>
    <col min="5352" max="5353" width="13.88671875" style="92" customWidth="1"/>
    <col min="5354" max="5596" width="9.109375" style="92"/>
    <col min="5597" max="5600" width="2.5546875" style="92" customWidth="1"/>
    <col min="5601" max="5601" width="40.5546875" style="92" customWidth="1"/>
    <col min="5602" max="5602" width="8.44140625" style="92" customWidth="1"/>
    <col min="5603" max="5603" width="1.5546875" style="92" customWidth="1"/>
    <col min="5604" max="5604" width="12.5546875" style="92" customWidth="1"/>
    <col min="5605" max="5605" width="1.5546875" style="92" customWidth="1"/>
    <col min="5606" max="5606" width="12.5546875" style="92" customWidth="1"/>
    <col min="5607" max="5607" width="11" style="92" bestFit="1" customWidth="1"/>
    <col min="5608" max="5609" width="13.88671875" style="92" customWidth="1"/>
    <col min="5610" max="5852" width="9.109375" style="92"/>
    <col min="5853" max="5856" width="2.5546875" style="92" customWidth="1"/>
    <col min="5857" max="5857" width="40.5546875" style="92" customWidth="1"/>
    <col min="5858" max="5858" width="8.44140625" style="92" customWidth="1"/>
    <col min="5859" max="5859" width="1.5546875" style="92" customWidth="1"/>
    <col min="5860" max="5860" width="12.5546875" style="92" customWidth="1"/>
    <col min="5861" max="5861" width="1.5546875" style="92" customWidth="1"/>
    <col min="5862" max="5862" width="12.5546875" style="92" customWidth="1"/>
    <col min="5863" max="5863" width="11" style="92" bestFit="1" customWidth="1"/>
    <col min="5864" max="5865" width="13.88671875" style="92" customWidth="1"/>
    <col min="5866" max="6108" width="9.109375" style="92"/>
    <col min="6109" max="6112" width="2.5546875" style="92" customWidth="1"/>
    <col min="6113" max="6113" width="40.5546875" style="92" customWidth="1"/>
    <col min="6114" max="6114" width="8.44140625" style="92" customWidth="1"/>
    <col min="6115" max="6115" width="1.5546875" style="92" customWidth="1"/>
    <col min="6116" max="6116" width="12.5546875" style="92" customWidth="1"/>
    <col min="6117" max="6117" width="1.5546875" style="92" customWidth="1"/>
    <col min="6118" max="6118" width="12.5546875" style="92" customWidth="1"/>
    <col min="6119" max="6119" width="11" style="92" bestFit="1" customWidth="1"/>
    <col min="6120" max="6121" width="13.88671875" style="92" customWidth="1"/>
    <col min="6122" max="6364" width="9.109375" style="92"/>
    <col min="6365" max="6368" width="2.5546875" style="92" customWidth="1"/>
    <col min="6369" max="6369" width="40.5546875" style="92" customWidth="1"/>
    <col min="6370" max="6370" width="8.44140625" style="92" customWidth="1"/>
    <col min="6371" max="6371" width="1.5546875" style="92" customWidth="1"/>
    <col min="6372" max="6372" width="12.5546875" style="92" customWidth="1"/>
    <col min="6373" max="6373" width="1.5546875" style="92" customWidth="1"/>
    <col min="6374" max="6374" width="12.5546875" style="92" customWidth="1"/>
    <col min="6375" max="6375" width="11" style="92" bestFit="1" customWidth="1"/>
    <col min="6376" max="6377" width="13.88671875" style="92" customWidth="1"/>
    <col min="6378" max="6620" width="9.109375" style="92"/>
    <col min="6621" max="6624" width="2.5546875" style="92" customWidth="1"/>
    <col min="6625" max="6625" width="40.5546875" style="92" customWidth="1"/>
    <col min="6626" max="6626" width="8.44140625" style="92" customWidth="1"/>
    <col min="6627" max="6627" width="1.5546875" style="92" customWidth="1"/>
    <col min="6628" max="6628" width="12.5546875" style="92" customWidth="1"/>
    <col min="6629" max="6629" width="1.5546875" style="92" customWidth="1"/>
    <col min="6630" max="6630" width="12.5546875" style="92" customWidth="1"/>
    <col min="6631" max="6631" width="11" style="92" bestFit="1" customWidth="1"/>
    <col min="6632" max="6633" width="13.88671875" style="92" customWidth="1"/>
    <col min="6634" max="6876" width="9.109375" style="92"/>
    <col min="6877" max="6880" width="2.5546875" style="92" customWidth="1"/>
    <col min="6881" max="6881" width="40.5546875" style="92" customWidth="1"/>
    <col min="6882" max="6882" width="8.44140625" style="92" customWidth="1"/>
    <col min="6883" max="6883" width="1.5546875" style="92" customWidth="1"/>
    <col min="6884" max="6884" width="12.5546875" style="92" customWidth="1"/>
    <col min="6885" max="6885" width="1.5546875" style="92" customWidth="1"/>
    <col min="6886" max="6886" width="12.5546875" style="92" customWidth="1"/>
    <col min="6887" max="6887" width="11" style="92" bestFit="1" customWidth="1"/>
    <col min="6888" max="6889" width="13.88671875" style="92" customWidth="1"/>
    <col min="6890" max="7132" width="9.109375" style="92"/>
    <col min="7133" max="7136" width="2.5546875" style="92" customWidth="1"/>
    <col min="7137" max="7137" width="40.5546875" style="92" customWidth="1"/>
    <col min="7138" max="7138" width="8.44140625" style="92" customWidth="1"/>
    <col min="7139" max="7139" width="1.5546875" style="92" customWidth="1"/>
    <col min="7140" max="7140" width="12.5546875" style="92" customWidth="1"/>
    <col min="7141" max="7141" width="1.5546875" style="92" customWidth="1"/>
    <col min="7142" max="7142" width="12.5546875" style="92" customWidth="1"/>
    <col min="7143" max="7143" width="11" style="92" bestFit="1" customWidth="1"/>
    <col min="7144" max="7145" width="13.88671875" style="92" customWidth="1"/>
    <col min="7146" max="7388" width="9.109375" style="92"/>
    <col min="7389" max="7392" width="2.5546875" style="92" customWidth="1"/>
    <col min="7393" max="7393" width="40.5546875" style="92" customWidth="1"/>
    <col min="7394" max="7394" width="8.44140625" style="92" customWidth="1"/>
    <col min="7395" max="7395" width="1.5546875" style="92" customWidth="1"/>
    <col min="7396" max="7396" width="12.5546875" style="92" customWidth="1"/>
    <col min="7397" max="7397" width="1.5546875" style="92" customWidth="1"/>
    <col min="7398" max="7398" width="12.5546875" style="92" customWidth="1"/>
    <col min="7399" max="7399" width="11" style="92" bestFit="1" customWidth="1"/>
    <col min="7400" max="7401" width="13.88671875" style="92" customWidth="1"/>
    <col min="7402" max="7644" width="9.109375" style="92"/>
    <col min="7645" max="7648" width="2.5546875" style="92" customWidth="1"/>
    <col min="7649" max="7649" width="40.5546875" style="92" customWidth="1"/>
    <col min="7650" max="7650" width="8.44140625" style="92" customWidth="1"/>
    <col min="7651" max="7651" width="1.5546875" style="92" customWidth="1"/>
    <col min="7652" max="7652" width="12.5546875" style="92" customWidth="1"/>
    <col min="7653" max="7653" width="1.5546875" style="92" customWidth="1"/>
    <col min="7654" max="7654" width="12.5546875" style="92" customWidth="1"/>
    <col min="7655" max="7655" width="11" style="92" bestFit="1" customWidth="1"/>
    <col min="7656" max="7657" width="13.88671875" style="92" customWidth="1"/>
    <col min="7658" max="7900" width="9.109375" style="92"/>
    <col min="7901" max="7904" width="2.5546875" style="92" customWidth="1"/>
    <col min="7905" max="7905" width="40.5546875" style="92" customWidth="1"/>
    <col min="7906" max="7906" width="8.44140625" style="92" customWidth="1"/>
    <col min="7907" max="7907" width="1.5546875" style="92" customWidth="1"/>
    <col min="7908" max="7908" width="12.5546875" style="92" customWidth="1"/>
    <col min="7909" max="7909" width="1.5546875" style="92" customWidth="1"/>
    <col min="7910" max="7910" width="12.5546875" style="92" customWidth="1"/>
    <col min="7911" max="7911" width="11" style="92" bestFit="1" customWidth="1"/>
    <col min="7912" max="7913" width="13.88671875" style="92" customWidth="1"/>
    <col min="7914" max="8156" width="9.109375" style="92"/>
    <col min="8157" max="8160" width="2.5546875" style="92" customWidth="1"/>
    <col min="8161" max="8161" width="40.5546875" style="92" customWidth="1"/>
    <col min="8162" max="8162" width="8.44140625" style="92" customWidth="1"/>
    <col min="8163" max="8163" width="1.5546875" style="92" customWidth="1"/>
    <col min="8164" max="8164" width="12.5546875" style="92" customWidth="1"/>
    <col min="8165" max="8165" width="1.5546875" style="92" customWidth="1"/>
    <col min="8166" max="8166" width="12.5546875" style="92" customWidth="1"/>
    <col min="8167" max="8167" width="11" style="92" bestFit="1" customWidth="1"/>
    <col min="8168" max="8169" width="13.88671875" style="92" customWidth="1"/>
    <col min="8170" max="8412" width="9.109375" style="92"/>
    <col min="8413" max="8416" width="2.5546875" style="92" customWidth="1"/>
    <col min="8417" max="8417" width="40.5546875" style="92" customWidth="1"/>
    <col min="8418" max="8418" width="8.44140625" style="92" customWidth="1"/>
    <col min="8419" max="8419" width="1.5546875" style="92" customWidth="1"/>
    <col min="8420" max="8420" width="12.5546875" style="92" customWidth="1"/>
    <col min="8421" max="8421" width="1.5546875" style="92" customWidth="1"/>
    <col min="8422" max="8422" width="12.5546875" style="92" customWidth="1"/>
    <col min="8423" max="8423" width="11" style="92" bestFit="1" customWidth="1"/>
    <col min="8424" max="8425" width="13.88671875" style="92" customWidth="1"/>
    <col min="8426" max="8668" width="9.109375" style="92"/>
    <col min="8669" max="8672" width="2.5546875" style="92" customWidth="1"/>
    <col min="8673" max="8673" width="40.5546875" style="92" customWidth="1"/>
    <col min="8674" max="8674" width="8.44140625" style="92" customWidth="1"/>
    <col min="8675" max="8675" width="1.5546875" style="92" customWidth="1"/>
    <col min="8676" max="8676" width="12.5546875" style="92" customWidth="1"/>
    <col min="8677" max="8677" width="1.5546875" style="92" customWidth="1"/>
    <col min="8678" max="8678" width="12.5546875" style="92" customWidth="1"/>
    <col min="8679" max="8679" width="11" style="92" bestFit="1" customWidth="1"/>
    <col min="8680" max="8681" width="13.88671875" style="92" customWidth="1"/>
    <col min="8682" max="8924" width="9.109375" style="92"/>
    <col min="8925" max="8928" width="2.5546875" style="92" customWidth="1"/>
    <col min="8929" max="8929" width="40.5546875" style="92" customWidth="1"/>
    <col min="8930" max="8930" width="8.44140625" style="92" customWidth="1"/>
    <col min="8931" max="8931" width="1.5546875" style="92" customWidth="1"/>
    <col min="8932" max="8932" width="12.5546875" style="92" customWidth="1"/>
    <col min="8933" max="8933" width="1.5546875" style="92" customWidth="1"/>
    <col min="8934" max="8934" width="12.5546875" style="92" customWidth="1"/>
    <col min="8935" max="8935" width="11" style="92" bestFit="1" customWidth="1"/>
    <col min="8936" max="8937" width="13.88671875" style="92" customWidth="1"/>
    <col min="8938" max="9180" width="9.109375" style="92"/>
    <col min="9181" max="9184" width="2.5546875" style="92" customWidth="1"/>
    <col min="9185" max="9185" width="40.5546875" style="92" customWidth="1"/>
    <col min="9186" max="9186" width="8.44140625" style="92" customWidth="1"/>
    <col min="9187" max="9187" width="1.5546875" style="92" customWidth="1"/>
    <col min="9188" max="9188" width="12.5546875" style="92" customWidth="1"/>
    <col min="9189" max="9189" width="1.5546875" style="92" customWidth="1"/>
    <col min="9190" max="9190" width="12.5546875" style="92" customWidth="1"/>
    <col min="9191" max="9191" width="11" style="92" bestFit="1" customWidth="1"/>
    <col min="9192" max="9193" width="13.88671875" style="92" customWidth="1"/>
    <col min="9194" max="9436" width="9.109375" style="92"/>
    <col min="9437" max="9440" width="2.5546875" style="92" customWidth="1"/>
    <col min="9441" max="9441" width="40.5546875" style="92" customWidth="1"/>
    <col min="9442" max="9442" width="8.44140625" style="92" customWidth="1"/>
    <col min="9443" max="9443" width="1.5546875" style="92" customWidth="1"/>
    <col min="9444" max="9444" width="12.5546875" style="92" customWidth="1"/>
    <col min="9445" max="9445" width="1.5546875" style="92" customWidth="1"/>
    <col min="9446" max="9446" width="12.5546875" style="92" customWidth="1"/>
    <col min="9447" max="9447" width="11" style="92" bestFit="1" customWidth="1"/>
    <col min="9448" max="9449" width="13.88671875" style="92" customWidth="1"/>
    <col min="9450" max="9692" width="9.109375" style="92"/>
    <col min="9693" max="9696" width="2.5546875" style="92" customWidth="1"/>
    <col min="9697" max="9697" width="40.5546875" style="92" customWidth="1"/>
    <col min="9698" max="9698" width="8.44140625" style="92" customWidth="1"/>
    <col min="9699" max="9699" width="1.5546875" style="92" customWidth="1"/>
    <col min="9700" max="9700" width="12.5546875" style="92" customWidth="1"/>
    <col min="9701" max="9701" width="1.5546875" style="92" customWidth="1"/>
    <col min="9702" max="9702" width="12.5546875" style="92" customWidth="1"/>
    <col min="9703" max="9703" width="11" style="92" bestFit="1" customWidth="1"/>
    <col min="9704" max="9705" width="13.88671875" style="92" customWidth="1"/>
    <col min="9706" max="9948" width="9.109375" style="92"/>
    <col min="9949" max="9952" width="2.5546875" style="92" customWidth="1"/>
    <col min="9953" max="9953" width="40.5546875" style="92" customWidth="1"/>
    <col min="9954" max="9954" width="8.44140625" style="92" customWidth="1"/>
    <col min="9955" max="9955" width="1.5546875" style="92" customWidth="1"/>
    <col min="9956" max="9956" width="12.5546875" style="92" customWidth="1"/>
    <col min="9957" max="9957" width="1.5546875" style="92" customWidth="1"/>
    <col min="9958" max="9958" width="12.5546875" style="92" customWidth="1"/>
    <col min="9959" max="9959" width="11" style="92" bestFit="1" customWidth="1"/>
    <col min="9960" max="9961" width="13.88671875" style="92" customWidth="1"/>
    <col min="9962" max="10204" width="9.109375" style="92"/>
    <col min="10205" max="10208" width="2.5546875" style="92" customWidth="1"/>
    <col min="10209" max="10209" width="40.5546875" style="92" customWidth="1"/>
    <col min="10210" max="10210" width="8.44140625" style="92" customWidth="1"/>
    <col min="10211" max="10211" width="1.5546875" style="92" customWidth="1"/>
    <col min="10212" max="10212" width="12.5546875" style="92" customWidth="1"/>
    <col min="10213" max="10213" width="1.5546875" style="92" customWidth="1"/>
    <col min="10214" max="10214" width="12.5546875" style="92" customWidth="1"/>
    <col min="10215" max="10215" width="11" style="92" bestFit="1" customWidth="1"/>
    <col min="10216" max="10217" width="13.88671875" style="92" customWidth="1"/>
    <col min="10218" max="10460" width="9.109375" style="92"/>
    <col min="10461" max="10464" width="2.5546875" style="92" customWidth="1"/>
    <col min="10465" max="10465" width="40.5546875" style="92" customWidth="1"/>
    <col min="10466" max="10466" width="8.44140625" style="92" customWidth="1"/>
    <col min="10467" max="10467" width="1.5546875" style="92" customWidth="1"/>
    <col min="10468" max="10468" width="12.5546875" style="92" customWidth="1"/>
    <col min="10469" max="10469" width="1.5546875" style="92" customWidth="1"/>
    <col min="10470" max="10470" width="12.5546875" style="92" customWidth="1"/>
    <col min="10471" max="10471" width="11" style="92" bestFit="1" customWidth="1"/>
    <col min="10472" max="10473" width="13.88671875" style="92" customWidth="1"/>
    <col min="10474" max="10716" width="9.109375" style="92"/>
    <col min="10717" max="10720" width="2.5546875" style="92" customWidth="1"/>
    <col min="10721" max="10721" width="40.5546875" style="92" customWidth="1"/>
    <col min="10722" max="10722" width="8.44140625" style="92" customWidth="1"/>
    <col min="10723" max="10723" width="1.5546875" style="92" customWidth="1"/>
    <col min="10724" max="10724" width="12.5546875" style="92" customWidth="1"/>
    <col min="10725" max="10725" width="1.5546875" style="92" customWidth="1"/>
    <col min="10726" max="10726" width="12.5546875" style="92" customWidth="1"/>
    <col min="10727" max="10727" width="11" style="92" bestFit="1" customWidth="1"/>
    <col min="10728" max="10729" width="13.88671875" style="92" customWidth="1"/>
    <col min="10730" max="10972" width="9.109375" style="92"/>
    <col min="10973" max="10976" width="2.5546875" style="92" customWidth="1"/>
    <col min="10977" max="10977" width="40.5546875" style="92" customWidth="1"/>
    <col min="10978" max="10978" width="8.44140625" style="92" customWidth="1"/>
    <col min="10979" max="10979" width="1.5546875" style="92" customWidth="1"/>
    <col min="10980" max="10980" width="12.5546875" style="92" customWidth="1"/>
    <col min="10981" max="10981" width="1.5546875" style="92" customWidth="1"/>
    <col min="10982" max="10982" width="12.5546875" style="92" customWidth="1"/>
    <col min="10983" max="10983" width="11" style="92" bestFit="1" customWidth="1"/>
    <col min="10984" max="10985" width="13.88671875" style="92" customWidth="1"/>
    <col min="10986" max="11228" width="9.109375" style="92"/>
    <col min="11229" max="11232" width="2.5546875" style="92" customWidth="1"/>
    <col min="11233" max="11233" width="40.5546875" style="92" customWidth="1"/>
    <col min="11234" max="11234" width="8.44140625" style="92" customWidth="1"/>
    <col min="11235" max="11235" width="1.5546875" style="92" customWidth="1"/>
    <col min="11236" max="11236" width="12.5546875" style="92" customWidth="1"/>
    <col min="11237" max="11237" width="1.5546875" style="92" customWidth="1"/>
    <col min="11238" max="11238" width="12.5546875" style="92" customWidth="1"/>
    <col min="11239" max="11239" width="11" style="92" bestFit="1" customWidth="1"/>
    <col min="11240" max="11241" width="13.88671875" style="92" customWidth="1"/>
    <col min="11242" max="11484" width="9.109375" style="92"/>
    <col min="11485" max="11488" width="2.5546875" style="92" customWidth="1"/>
    <col min="11489" max="11489" width="40.5546875" style="92" customWidth="1"/>
    <col min="11490" max="11490" width="8.44140625" style="92" customWidth="1"/>
    <col min="11491" max="11491" width="1.5546875" style="92" customWidth="1"/>
    <col min="11492" max="11492" width="12.5546875" style="92" customWidth="1"/>
    <col min="11493" max="11493" width="1.5546875" style="92" customWidth="1"/>
    <col min="11494" max="11494" width="12.5546875" style="92" customWidth="1"/>
    <col min="11495" max="11495" width="11" style="92" bestFit="1" customWidth="1"/>
    <col min="11496" max="11497" width="13.88671875" style="92" customWidth="1"/>
    <col min="11498" max="11740" width="9.109375" style="92"/>
    <col min="11741" max="11744" width="2.5546875" style="92" customWidth="1"/>
    <col min="11745" max="11745" width="40.5546875" style="92" customWidth="1"/>
    <col min="11746" max="11746" width="8.44140625" style="92" customWidth="1"/>
    <col min="11747" max="11747" width="1.5546875" style="92" customWidth="1"/>
    <col min="11748" max="11748" width="12.5546875" style="92" customWidth="1"/>
    <col min="11749" max="11749" width="1.5546875" style="92" customWidth="1"/>
    <col min="11750" max="11750" width="12.5546875" style="92" customWidth="1"/>
    <col min="11751" max="11751" width="11" style="92" bestFit="1" customWidth="1"/>
    <col min="11752" max="11753" width="13.88671875" style="92" customWidth="1"/>
    <col min="11754" max="11996" width="9.109375" style="92"/>
    <col min="11997" max="12000" width="2.5546875" style="92" customWidth="1"/>
    <col min="12001" max="12001" width="40.5546875" style="92" customWidth="1"/>
    <col min="12002" max="12002" width="8.44140625" style="92" customWidth="1"/>
    <col min="12003" max="12003" width="1.5546875" style="92" customWidth="1"/>
    <col min="12004" max="12004" width="12.5546875" style="92" customWidth="1"/>
    <col min="12005" max="12005" width="1.5546875" style="92" customWidth="1"/>
    <col min="12006" max="12006" width="12.5546875" style="92" customWidth="1"/>
    <col min="12007" max="12007" width="11" style="92" bestFit="1" customWidth="1"/>
    <col min="12008" max="12009" width="13.88671875" style="92" customWidth="1"/>
    <col min="12010" max="12252" width="9.109375" style="92"/>
    <col min="12253" max="12256" width="2.5546875" style="92" customWidth="1"/>
    <col min="12257" max="12257" width="40.5546875" style="92" customWidth="1"/>
    <col min="12258" max="12258" width="8.44140625" style="92" customWidth="1"/>
    <col min="12259" max="12259" width="1.5546875" style="92" customWidth="1"/>
    <col min="12260" max="12260" width="12.5546875" style="92" customWidth="1"/>
    <col min="12261" max="12261" width="1.5546875" style="92" customWidth="1"/>
    <col min="12262" max="12262" width="12.5546875" style="92" customWidth="1"/>
    <col min="12263" max="12263" width="11" style="92" bestFit="1" customWidth="1"/>
    <col min="12264" max="12265" width="13.88671875" style="92" customWidth="1"/>
    <col min="12266" max="12508" width="9.109375" style="92"/>
    <col min="12509" max="12512" width="2.5546875" style="92" customWidth="1"/>
    <col min="12513" max="12513" width="40.5546875" style="92" customWidth="1"/>
    <col min="12514" max="12514" width="8.44140625" style="92" customWidth="1"/>
    <col min="12515" max="12515" width="1.5546875" style="92" customWidth="1"/>
    <col min="12516" max="12516" width="12.5546875" style="92" customWidth="1"/>
    <col min="12517" max="12517" width="1.5546875" style="92" customWidth="1"/>
    <col min="12518" max="12518" width="12.5546875" style="92" customWidth="1"/>
    <col min="12519" max="12519" width="11" style="92" bestFit="1" customWidth="1"/>
    <col min="12520" max="12521" width="13.88671875" style="92" customWidth="1"/>
    <col min="12522" max="12764" width="9.109375" style="92"/>
    <col min="12765" max="12768" width="2.5546875" style="92" customWidth="1"/>
    <col min="12769" max="12769" width="40.5546875" style="92" customWidth="1"/>
    <col min="12770" max="12770" width="8.44140625" style="92" customWidth="1"/>
    <col min="12771" max="12771" width="1.5546875" style="92" customWidth="1"/>
    <col min="12772" max="12772" width="12.5546875" style="92" customWidth="1"/>
    <col min="12773" max="12773" width="1.5546875" style="92" customWidth="1"/>
    <col min="12774" max="12774" width="12.5546875" style="92" customWidth="1"/>
    <col min="12775" max="12775" width="11" style="92" bestFit="1" customWidth="1"/>
    <col min="12776" max="12777" width="13.88671875" style="92" customWidth="1"/>
    <col min="12778" max="13020" width="9.109375" style="92"/>
    <col min="13021" max="13024" width="2.5546875" style="92" customWidth="1"/>
    <col min="13025" max="13025" width="40.5546875" style="92" customWidth="1"/>
    <col min="13026" max="13026" width="8.44140625" style="92" customWidth="1"/>
    <col min="13027" max="13027" width="1.5546875" style="92" customWidth="1"/>
    <col min="13028" max="13028" width="12.5546875" style="92" customWidth="1"/>
    <col min="13029" max="13029" width="1.5546875" style="92" customWidth="1"/>
    <col min="13030" max="13030" width="12.5546875" style="92" customWidth="1"/>
    <col min="13031" max="13031" width="11" style="92" bestFit="1" customWidth="1"/>
    <col min="13032" max="13033" width="13.88671875" style="92" customWidth="1"/>
    <col min="13034" max="13276" width="9.109375" style="92"/>
    <col min="13277" max="13280" width="2.5546875" style="92" customWidth="1"/>
    <col min="13281" max="13281" width="40.5546875" style="92" customWidth="1"/>
    <col min="13282" max="13282" width="8.44140625" style="92" customWidth="1"/>
    <col min="13283" max="13283" width="1.5546875" style="92" customWidth="1"/>
    <col min="13284" max="13284" width="12.5546875" style="92" customWidth="1"/>
    <col min="13285" max="13285" width="1.5546875" style="92" customWidth="1"/>
    <col min="13286" max="13286" width="12.5546875" style="92" customWidth="1"/>
    <col min="13287" max="13287" width="11" style="92" bestFit="1" customWidth="1"/>
    <col min="13288" max="13289" width="13.88671875" style="92" customWidth="1"/>
    <col min="13290" max="13532" width="9.109375" style="92"/>
    <col min="13533" max="13536" width="2.5546875" style="92" customWidth="1"/>
    <col min="13537" max="13537" width="40.5546875" style="92" customWidth="1"/>
    <col min="13538" max="13538" width="8.44140625" style="92" customWidth="1"/>
    <col min="13539" max="13539" width="1.5546875" style="92" customWidth="1"/>
    <col min="13540" max="13540" width="12.5546875" style="92" customWidth="1"/>
    <col min="13541" max="13541" width="1.5546875" style="92" customWidth="1"/>
    <col min="13542" max="13542" width="12.5546875" style="92" customWidth="1"/>
    <col min="13543" max="13543" width="11" style="92" bestFit="1" customWidth="1"/>
    <col min="13544" max="13545" width="13.88671875" style="92" customWidth="1"/>
    <col min="13546" max="13788" width="9.109375" style="92"/>
    <col min="13789" max="13792" width="2.5546875" style="92" customWidth="1"/>
    <col min="13793" max="13793" width="40.5546875" style="92" customWidth="1"/>
    <col min="13794" max="13794" width="8.44140625" style="92" customWidth="1"/>
    <col min="13795" max="13795" width="1.5546875" style="92" customWidth="1"/>
    <col min="13796" max="13796" width="12.5546875" style="92" customWidth="1"/>
    <col min="13797" max="13797" width="1.5546875" style="92" customWidth="1"/>
    <col min="13798" max="13798" width="12.5546875" style="92" customWidth="1"/>
    <col min="13799" max="13799" width="11" style="92" bestFit="1" customWidth="1"/>
    <col min="13800" max="13801" width="13.88671875" style="92" customWidth="1"/>
    <col min="13802" max="14044" width="9.109375" style="92"/>
    <col min="14045" max="14048" width="2.5546875" style="92" customWidth="1"/>
    <col min="14049" max="14049" width="40.5546875" style="92" customWidth="1"/>
    <col min="14050" max="14050" width="8.44140625" style="92" customWidth="1"/>
    <col min="14051" max="14051" width="1.5546875" style="92" customWidth="1"/>
    <col min="14052" max="14052" width="12.5546875" style="92" customWidth="1"/>
    <col min="14053" max="14053" width="1.5546875" style="92" customWidth="1"/>
    <col min="14054" max="14054" width="12.5546875" style="92" customWidth="1"/>
    <col min="14055" max="14055" width="11" style="92" bestFit="1" customWidth="1"/>
    <col min="14056" max="14057" width="13.88671875" style="92" customWidth="1"/>
    <col min="14058" max="14300" width="9.109375" style="92"/>
    <col min="14301" max="14304" width="2.5546875" style="92" customWidth="1"/>
    <col min="14305" max="14305" width="40.5546875" style="92" customWidth="1"/>
    <col min="14306" max="14306" width="8.44140625" style="92" customWidth="1"/>
    <col min="14307" max="14307" width="1.5546875" style="92" customWidth="1"/>
    <col min="14308" max="14308" width="12.5546875" style="92" customWidth="1"/>
    <col min="14309" max="14309" width="1.5546875" style="92" customWidth="1"/>
    <col min="14310" max="14310" width="12.5546875" style="92" customWidth="1"/>
    <col min="14311" max="14311" width="11" style="92" bestFit="1" customWidth="1"/>
    <col min="14312" max="14313" width="13.88671875" style="92" customWidth="1"/>
    <col min="14314" max="14556" width="9.109375" style="92"/>
    <col min="14557" max="14560" width="2.5546875" style="92" customWidth="1"/>
    <col min="14561" max="14561" width="40.5546875" style="92" customWidth="1"/>
    <col min="14562" max="14562" width="8.44140625" style="92" customWidth="1"/>
    <col min="14563" max="14563" width="1.5546875" style="92" customWidth="1"/>
    <col min="14564" max="14564" width="12.5546875" style="92" customWidth="1"/>
    <col min="14565" max="14565" width="1.5546875" style="92" customWidth="1"/>
    <col min="14566" max="14566" width="12.5546875" style="92" customWidth="1"/>
    <col min="14567" max="14567" width="11" style="92" bestFit="1" customWidth="1"/>
    <col min="14568" max="14569" width="13.88671875" style="92" customWidth="1"/>
    <col min="14570" max="14812" width="9.109375" style="92"/>
    <col min="14813" max="14816" width="2.5546875" style="92" customWidth="1"/>
    <col min="14817" max="14817" width="40.5546875" style="92" customWidth="1"/>
    <col min="14818" max="14818" width="8.44140625" style="92" customWidth="1"/>
    <col min="14819" max="14819" width="1.5546875" style="92" customWidth="1"/>
    <col min="14820" max="14820" width="12.5546875" style="92" customWidth="1"/>
    <col min="14821" max="14821" width="1.5546875" style="92" customWidth="1"/>
    <col min="14822" max="14822" width="12.5546875" style="92" customWidth="1"/>
    <col min="14823" max="14823" width="11" style="92" bestFit="1" customWidth="1"/>
    <col min="14824" max="14825" width="13.88671875" style="92" customWidth="1"/>
    <col min="14826" max="15068" width="9.109375" style="92"/>
    <col min="15069" max="15072" width="2.5546875" style="92" customWidth="1"/>
    <col min="15073" max="15073" width="40.5546875" style="92" customWidth="1"/>
    <col min="15074" max="15074" width="8.44140625" style="92" customWidth="1"/>
    <col min="15075" max="15075" width="1.5546875" style="92" customWidth="1"/>
    <col min="15076" max="15076" width="12.5546875" style="92" customWidth="1"/>
    <col min="15077" max="15077" width="1.5546875" style="92" customWidth="1"/>
    <col min="15078" max="15078" width="12.5546875" style="92" customWidth="1"/>
    <col min="15079" max="15079" width="11" style="92" bestFit="1" customWidth="1"/>
    <col min="15080" max="15081" width="13.88671875" style="92" customWidth="1"/>
    <col min="15082" max="15324" width="9.109375" style="92"/>
    <col min="15325" max="15328" width="2.5546875" style="92" customWidth="1"/>
    <col min="15329" max="15329" width="40.5546875" style="92" customWidth="1"/>
    <col min="15330" max="15330" width="8.44140625" style="92" customWidth="1"/>
    <col min="15331" max="15331" width="1.5546875" style="92" customWidth="1"/>
    <col min="15332" max="15332" width="12.5546875" style="92" customWidth="1"/>
    <col min="15333" max="15333" width="1.5546875" style="92" customWidth="1"/>
    <col min="15334" max="15334" width="12.5546875" style="92" customWidth="1"/>
    <col min="15335" max="15335" width="11" style="92" bestFit="1" customWidth="1"/>
    <col min="15336" max="15337" width="13.88671875" style="92" customWidth="1"/>
    <col min="15338" max="15580" width="9.109375" style="92"/>
    <col min="15581" max="15584" width="2.5546875" style="92" customWidth="1"/>
    <col min="15585" max="15585" width="40.5546875" style="92" customWidth="1"/>
    <col min="15586" max="15586" width="8.44140625" style="92" customWidth="1"/>
    <col min="15587" max="15587" width="1.5546875" style="92" customWidth="1"/>
    <col min="15588" max="15588" width="12.5546875" style="92" customWidth="1"/>
    <col min="15589" max="15589" width="1.5546875" style="92" customWidth="1"/>
    <col min="15590" max="15590" width="12.5546875" style="92" customWidth="1"/>
    <col min="15591" max="15591" width="11" style="92" bestFit="1" customWidth="1"/>
    <col min="15592" max="15593" width="13.88671875" style="92" customWidth="1"/>
    <col min="15594" max="15836" width="9.109375" style="92"/>
    <col min="15837" max="15840" width="2.5546875" style="92" customWidth="1"/>
    <col min="15841" max="15841" width="40.5546875" style="92" customWidth="1"/>
    <col min="15842" max="15842" width="8.44140625" style="92" customWidth="1"/>
    <col min="15843" max="15843" width="1.5546875" style="92" customWidth="1"/>
    <col min="15844" max="15844" width="12.5546875" style="92" customWidth="1"/>
    <col min="15845" max="15845" width="1.5546875" style="92" customWidth="1"/>
    <col min="15846" max="15846" width="12.5546875" style="92" customWidth="1"/>
    <col min="15847" max="15847" width="11" style="92" bestFit="1" customWidth="1"/>
    <col min="15848" max="15849" width="13.88671875" style="92" customWidth="1"/>
    <col min="15850" max="16092" width="9.109375" style="92"/>
    <col min="16093" max="16096" width="2.5546875" style="92" customWidth="1"/>
    <col min="16097" max="16097" width="40.5546875" style="92" customWidth="1"/>
    <col min="16098" max="16098" width="8.44140625" style="92" customWidth="1"/>
    <col min="16099" max="16099" width="1.5546875" style="92" customWidth="1"/>
    <col min="16100" max="16100" width="12.5546875" style="92" customWidth="1"/>
    <col min="16101" max="16101" width="1.5546875" style="92" customWidth="1"/>
    <col min="16102" max="16102" width="12.5546875" style="92" customWidth="1"/>
    <col min="16103" max="16103" width="11" style="92" bestFit="1" customWidth="1"/>
    <col min="16104" max="16105" width="13.88671875" style="92" customWidth="1"/>
    <col min="16106" max="16378" width="9.109375" style="92"/>
    <col min="16379" max="16383" width="9.109375" style="92" customWidth="1"/>
    <col min="16384" max="16384" width="9.109375" style="92"/>
  </cols>
  <sheetData>
    <row r="1" spans="1:11" s="76" customFormat="1" ht="21.75" customHeight="1" x14ac:dyDescent="0.3">
      <c r="A1" s="76" t="s">
        <v>122</v>
      </c>
      <c r="C1" s="83"/>
      <c r="E1" s="81"/>
      <c r="G1" s="42"/>
      <c r="I1" s="42"/>
      <c r="J1" s="96"/>
      <c r="K1" s="42"/>
    </row>
    <row r="2" spans="1:11" s="76" customFormat="1" ht="21.75" customHeight="1" x14ac:dyDescent="0.3">
      <c r="A2" s="76" t="s">
        <v>0</v>
      </c>
      <c r="C2" s="83"/>
      <c r="D2" s="83"/>
      <c r="E2" s="81"/>
      <c r="G2" s="42"/>
      <c r="I2" s="42"/>
      <c r="J2" s="96"/>
      <c r="K2" s="42"/>
    </row>
    <row r="3" spans="1:11" s="76" customFormat="1" ht="21.75" customHeight="1" x14ac:dyDescent="0.3">
      <c r="A3" s="90" t="s">
        <v>134</v>
      </c>
      <c r="B3" s="90"/>
      <c r="C3" s="97"/>
      <c r="D3" s="97"/>
      <c r="E3" s="98"/>
      <c r="F3" s="90"/>
      <c r="G3" s="43"/>
      <c r="H3" s="90"/>
      <c r="I3" s="43"/>
      <c r="J3" s="99"/>
      <c r="K3" s="43"/>
    </row>
    <row r="4" spans="1:11" ht="21.75" customHeight="1" x14ac:dyDescent="0.3">
      <c r="A4" s="78"/>
      <c r="C4" s="87"/>
      <c r="D4" s="87"/>
    </row>
    <row r="5" spans="1:11" ht="21.75" customHeight="1" x14ac:dyDescent="0.3">
      <c r="A5" s="78"/>
      <c r="C5" s="87"/>
      <c r="D5" s="87"/>
      <c r="G5" s="43" t="s">
        <v>138</v>
      </c>
      <c r="I5" s="135" t="s">
        <v>139</v>
      </c>
      <c r="J5" s="135"/>
      <c r="K5" s="135"/>
    </row>
    <row r="6" spans="1:11" ht="21.75" customHeight="1" x14ac:dyDescent="0.3">
      <c r="A6" s="78"/>
      <c r="C6" s="87"/>
      <c r="D6" s="87"/>
      <c r="G6" s="27" t="s">
        <v>90</v>
      </c>
      <c r="I6" s="27" t="s">
        <v>90</v>
      </c>
      <c r="J6" s="27"/>
      <c r="K6" s="27" t="s">
        <v>91</v>
      </c>
    </row>
    <row r="7" spans="1:11" ht="21.75" customHeight="1" x14ac:dyDescent="0.3">
      <c r="A7" s="78"/>
      <c r="C7" s="87"/>
      <c r="D7" s="87"/>
      <c r="G7" s="42" t="s">
        <v>135</v>
      </c>
      <c r="I7" s="42" t="s">
        <v>135</v>
      </c>
      <c r="K7" s="42" t="s">
        <v>71</v>
      </c>
    </row>
    <row r="8" spans="1:11" ht="21.75" customHeight="1" x14ac:dyDescent="0.3">
      <c r="A8" s="78"/>
      <c r="C8" s="87"/>
      <c r="D8" s="87"/>
      <c r="G8" s="42" t="s">
        <v>128</v>
      </c>
      <c r="I8" s="42" t="s">
        <v>128</v>
      </c>
      <c r="K8" s="42" t="s">
        <v>98</v>
      </c>
    </row>
    <row r="9" spans="1:11" ht="21.75" customHeight="1" x14ac:dyDescent="0.3">
      <c r="A9" s="78"/>
      <c r="C9" s="87"/>
      <c r="D9" s="87"/>
      <c r="E9" s="98" t="s">
        <v>1</v>
      </c>
      <c r="F9" s="84"/>
      <c r="G9" s="43" t="s">
        <v>2</v>
      </c>
      <c r="H9" s="84"/>
      <c r="I9" s="43" t="s">
        <v>2</v>
      </c>
      <c r="J9" s="100"/>
      <c r="K9" s="43" t="s">
        <v>2</v>
      </c>
    </row>
    <row r="10" spans="1:11" ht="8.1" customHeight="1" x14ac:dyDescent="0.3">
      <c r="A10" s="78"/>
      <c r="C10" s="87"/>
      <c r="D10" s="87"/>
      <c r="E10" s="81"/>
      <c r="F10" s="84"/>
      <c r="G10" s="28"/>
      <c r="H10" s="84"/>
      <c r="I10" s="28"/>
      <c r="J10" s="100"/>
      <c r="K10" s="27"/>
    </row>
    <row r="11" spans="1:11" ht="21.75" customHeight="1" x14ac:dyDescent="0.3">
      <c r="A11" s="76" t="s">
        <v>3</v>
      </c>
      <c r="C11" s="87"/>
      <c r="D11" s="87"/>
      <c r="E11" s="77"/>
      <c r="F11" s="78"/>
      <c r="G11" s="79"/>
      <c r="H11" s="78"/>
      <c r="I11" s="79"/>
      <c r="J11" s="78"/>
      <c r="K11" s="80"/>
    </row>
    <row r="12" spans="1:11" s="66" customFormat="1" ht="8.1" customHeight="1" x14ac:dyDescent="0.3">
      <c r="A12" s="65"/>
      <c r="C12" s="75"/>
      <c r="D12" s="75"/>
      <c r="E12" s="64"/>
      <c r="F12" s="69"/>
      <c r="G12" s="70"/>
      <c r="H12" s="69"/>
      <c r="I12" s="70"/>
      <c r="J12" s="69"/>
      <c r="K12" s="71"/>
    </row>
    <row r="13" spans="1:11" ht="21.75" customHeight="1" x14ac:dyDescent="0.3">
      <c r="A13" s="76" t="s">
        <v>4</v>
      </c>
      <c r="C13" s="87"/>
      <c r="D13" s="87"/>
      <c r="G13" s="51"/>
      <c r="I13" s="51"/>
      <c r="J13" s="92"/>
    </row>
    <row r="14" spans="1:11" s="66" customFormat="1" ht="8.1" customHeight="1" x14ac:dyDescent="0.3">
      <c r="A14" s="63"/>
      <c r="C14" s="75"/>
      <c r="D14" s="75"/>
      <c r="E14" s="130"/>
      <c r="G14" s="72"/>
      <c r="I14" s="72"/>
      <c r="K14" s="68"/>
    </row>
    <row r="15" spans="1:11" ht="21.75" customHeight="1" x14ac:dyDescent="0.3">
      <c r="A15" s="92" t="s">
        <v>5</v>
      </c>
      <c r="C15" s="87"/>
      <c r="D15" s="87"/>
      <c r="G15" s="39">
        <v>48044220</v>
      </c>
      <c r="I15" s="39">
        <v>47774735</v>
      </c>
      <c r="J15" s="92"/>
      <c r="K15" s="88">
        <v>214672252</v>
      </c>
    </row>
    <row r="16" spans="1:11" ht="21.75" customHeight="1" x14ac:dyDescent="0.3">
      <c r="A16" s="92" t="s">
        <v>44</v>
      </c>
      <c r="C16" s="87"/>
      <c r="D16" s="82"/>
      <c r="E16" s="131">
        <v>7</v>
      </c>
      <c r="G16" s="39">
        <v>237962105</v>
      </c>
      <c r="I16" s="39">
        <v>238278969</v>
      </c>
      <c r="J16" s="92"/>
      <c r="K16" s="88">
        <v>219498472</v>
      </c>
    </row>
    <row r="17" spans="1:11" ht="21.75" customHeight="1" x14ac:dyDescent="0.3">
      <c r="A17" s="92" t="s">
        <v>78</v>
      </c>
      <c r="C17" s="87"/>
      <c r="D17" s="82"/>
      <c r="E17" s="131">
        <v>8</v>
      </c>
      <c r="G17" s="39">
        <v>416204331</v>
      </c>
      <c r="I17" s="39">
        <v>416204331</v>
      </c>
      <c r="J17" s="92"/>
      <c r="K17" s="88">
        <v>348599712</v>
      </c>
    </row>
    <row r="18" spans="1:11" ht="21.75" customHeight="1" x14ac:dyDescent="0.3">
      <c r="A18" s="92" t="s">
        <v>43</v>
      </c>
      <c r="C18" s="87"/>
      <c r="D18" s="82"/>
      <c r="E18" s="131">
        <v>9</v>
      </c>
      <c r="G18" s="39">
        <v>73220499</v>
      </c>
      <c r="I18" s="39">
        <v>73220499</v>
      </c>
      <c r="J18" s="92"/>
      <c r="K18" s="88">
        <v>86344593</v>
      </c>
    </row>
    <row r="19" spans="1:11" ht="21.75" customHeight="1" x14ac:dyDescent="0.3">
      <c r="A19" s="92" t="s">
        <v>41</v>
      </c>
      <c r="C19" s="87"/>
      <c r="D19" s="82"/>
      <c r="E19" s="130">
        <v>10</v>
      </c>
      <c r="G19" s="40">
        <v>58685998</v>
      </c>
      <c r="I19" s="40">
        <v>58666999</v>
      </c>
      <c r="J19" s="92"/>
      <c r="K19" s="48">
        <v>50242669</v>
      </c>
    </row>
    <row r="20" spans="1:11" s="66" customFormat="1" ht="8.1" customHeight="1" x14ac:dyDescent="0.3">
      <c r="A20" s="65"/>
      <c r="C20" s="75"/>
      <c r="D20" s="75"/>
      <c r="E20" s="81"/>
      <c r="F20" s="69"/>
      <c r="G20" s="70"/>
      <c r="H20" s="69"/>
      <c r="I20" s="70"/>
      <c r="J20" s="69"/>
      <c r="K20" s="27"/>
    </row>
    <row r="21" spans="1:11" ht="21.75" customHeight="1" x14ac:dyDescent="0.3">
      <c r="A21" s="83" t="s">
        <v>6</v>
      </c>
      <c r="C21" s="83"/>
      <c r="D21" s="87"/>
      <c r="G21" s="40">
        <f>+SUM(G15:G19)</f>
        <v>834117153</v>
      </c>
      <c r="I21" s="40">
        <f>+SUM(I15:I19)</f>
        <v>834145533</v>
      </c>
      <c r="J21" s="92"/>
      <c r="K21" s="48">
        <f>+SUM(K15:K19)</f>
        <v>919357698</v>
      </c>
    </row>
    <row r="22" spans="1:11" s="66" customFormat="1" ht="21.75" customHeight="1" x14ac:dyDescent="0.3">
      <c r="A22" s="65"/>
      <c r="C22" s="75"/>
      <c r="D22" s="75"/>
      <c r="E22" s="64"/>
      <c r="F22" s="69"/>
      <c r="G22" s="70"/>
      <c r="H22" s="69"/>
      <c r="I22" s="70"/>
      <c r="J22" s="69"/>
      <c r="K22" s="27"/>
    </row>
    <row r="23" spans="1:11" ht="21.75" customHeight="1" x14ac:dyDescent="0.3">
      <c r="A23" s="76" t="s">
        <v>36</v>
      </c>
      <c r="G23" s="51"/>
      <c r="I23" s="51"/>
      <c r="J23" s="92"/>
    </row>
    <row r="24" spans="1:11" s="66" customFormat="1" ht="8.1" customHeight="1" x14ac:dyDescent="0.3">
      <c r="A24" s="65"/>
      <c r="C24" s="75"/>
      <c r="D24" s="75"/>
      <c r="E24" s="64"/>
      <c r="F24" s="69"/>
      <c r="G24" s="73"/>
      <c r="H24" s="69"/>
      <c r="I24" s="73"/>
      <c r="J24" s="69"/>
      <c r="K24" s="88"/>
    </row>
    <row r="25" spans="1:11" ht="21.75" customHeight="1" x14ac:dyDescent="0.3">
      <c r="A25" s="78" t="s">
        <v>45</v>
      </c>
      <c r="C25" s="87"/>
      <c r="D25" s="87"/>
      <c r="F25" s="84"/>
      <c r="G25" s="39">
        <v>22613438</v>
      </c>
      <c r="H25" s="84"/>
      <c r="I25" s="39">
        <v>22613438</v>
      </c>
      <c r="J25" s="84"/>
      <c r="K25" s="88">
        <v>23461950</v>
      </c>
    </row>
    <row r="26" spans="1:11" ht="21.75" customHeight="1" x14ac:dyDescent="0.3">
      <c r="A26" s="78" t="s">
        <v>146</v>
      </c>
      <c r="C26" s="87"/>
      <c r="D26" s="87"/>
      <c r="E26" s="130">
        <v>11</v>
      </c>
      <c r="F26" s="84"/>
      <c r="G26" s="39">
        <v>0</v>
      </c>
      <c r="H26" s="84"/>
      <c r="I26" s="39">
        <v>5000000</v>
      </c>
      <c r="J26" s="84"/>
      <c r="K26" s="88">
        <v>0</v>
      </c>
    </row>
    <row r="27" spans="1:11" ht="21.75" customHeight="1" x14ac:dyDescent="0.3">
      <c r="A27" s="92" t="s">
        <v>46</v>
      </c>
      <c r="C27" s="87"/>
      <c r="D27" s="87"/>
      <c r="E27" s="130">
        <v>12</v>
      </c>
      <c r="G27" s="39">
        <v>9671708</v>
      </c>
      <c r="I27" s="39">
        <v>9591796</v>
      </c>
      <c r="J27" s="92"/>
      <c r="K27" s="88">
        <v>5499891</v>
      </c>
    </row>
    <row r="28" spans="1:11" ht="21.75" customHeight="1" x14ac:dyDescent="0.3">
      <c r="A28" s="92" t="s">
        <v>100</v>
      </c>
      <c r="C28" s="87"/>
      <c r="D28" s="87"/>
      <c r="G28" s="39">
        <v>206689</v>
      </c>
      <c r="I28" s="39">
        <v>206689</v>
      </c>
      <c r="J28" s="92"/>
      <c r="K28" s="88">
        <v>215482</v>
      </c>
    </row>
    <row r="29" spans="1:11" ht="21.75" customHeight="1" x14ac:dyDescent="0.3">
      <c r="A29" s="92" t="s">
        <v>80</v>
      </c>
      <c r="C29" s="87"/>
      <c r="D29" s="87"/>
      <c r="E29" s="130">
        <v>12</v>
      </c>
      <c r="G29" s="39">
        <v>28120893</v>
      </c>
      <c r="I29" s="39">
        <v>28120893</v>
      </c>
      <c r="J29" s="92"/>
      <c r="K29" s="88">
        <v>17982378</v>
      </c>
    </row>
    <row r="30" spans="1:11" ht="21.75" customHeight="1" x14ac:dyDescent="0.3">
      <c r="A30" s="92" t="s">
        <v>101</v>
      </c>
      <c r="C30" s="87"/>
      <c r="D30" s="87"/>
      <c r="G30" s="39">
        <v>1606968</v>
      </c>
      <c r="I30" s="39">
        <v>1555588</v>
      </c>
      <c r="J30" s="92"/>
      <c r="K30" s="88">
        <v>1825080</v>
      </c>
    </row>
    <row r="31" spans="1:11" ht="21.75" customHeight="1" x14ac:dyDescent="0.3">
      <c r="A31" s="92" t="s">
        <v>39</v>
      </c>
      <c r="C31" s="87"/>
      <c r="D31" s="87"/>
      <c r="E31" s="130">
        <v>13</v>
      </c>
      <c r="G31" s="40">
        <v>64300679</v>
      </c>
      <c r="I31" s="40">
        <v>64300679</v>
      </c>
      <c r="J31" s="92"/>
      <c r="K31" s="48">
        <v>50520056</v>
      </c>
    </row>
    <row r="32" spans="1:11" s="66" customFormat="1" ht="8.1" customHeight="1" x14ac:dyDescent="0.3">
      <c r="A32" s="65"/>
      <c r="C32" s="75"/>
      <c r="D32" s="75"/>
      <c r="E32" s="64"/>
      <c r="F32" s="69"/>
      <c r="G32" s="39"/>
      <c r="H32" s="69"/>
      <c r="I32" s="39"/>
      <c r="J32" s="69"/>
      <c r="K32" s="88"/>
    </row>
    <row r="33" spans="1:11" ht="21.75" customHeight="1" x14ac:dyDescent="0.3">
      <c r="A33" s="76" t="s">
        <v>37</v>
      </c>
      <c r="B33" s="78"/>
      <c r="C33" s="87"/>
      <c r="D33" s="87"/>
      <c r="G33" s="40">
        <f>SUM(G25:G31)</f>
        <v>126520375</v>
      </c>
      <c r="I33" s="40">
        <f>SUM(I25:I31)</f>
        <v>131389083</v>
      </c>
      <c r="J33" s="92"/>
      <c r="K33" s="48">
        <f>SUM(K25:K31)</f>
        <v>99504837</v>
      </c>
    </row>
    <row r="34" spans="1:11" s="66" customFormat="1" ht="8.1" customHeight="1" x14ac:dyDescent="0.3">
      <c r="A34" s="65"/>
      <c r="C34" s="75"/>
      <c r="D34" s="75"/>
      <c r="E34" s="64"/>
      <c r="F34" s="69"/>
      <c r="G34" s="28"/>
      <c r="H34" s="69"/>
      <c r="I34" s="28"/>
      <c r="J34" s="69"/>
      <c r="K34" s="27"/>
    </row>
    <row r="35" spans="1:11" ht="21.75" customHeight="1" thickBot="1" x14ac:dyDescent="0.35">
      <c r="A35" s="76" t="s">
        <v>7</v>
      </c>
      <c r="B35" s="78"/>
      <c r="C35" s="87"/>
      <c r="D35" s="87"/>
      <c r="G35" s="50">
        <f>SUM(G21+G33)</f>
        <v>960637528</v>
      </c>
      <c r="I35" s="50">
        <f>SUM(I21+I33)</f>
        <v>965534616</v>
      </c>
      <c r="J35" s="92"/>
      <c r="K35" s="62">
        <f>SUM(K21+K33)</f>
        <v>1018862535</v>
      </c>
    </row>
    <row r="36" spans="1:11" ht="21.75" customHeight="1" thickTop="1" x14ac:dyDescent="0.3">
      <c r="A36" s="76"/>
      <c r="B36" s="78"/>
      <c r="C36" s="87"/>
      <c r="D36" s="87"/>
      <c r="G36" s="88"/>
      <c r="I36" s="88"/>
      <c r="K36" s="88"/>
    </row>
    <row r="37" spans="1:11" ht="21.75" customHeight="1" x14ac:dyDescent="0.3">
      <c r="A37" s="76"/>
      <c r="B37" s="78"/>
      <c r="C37" s="87"/>
      <c r="D37" s="87"/>
      <c r="G37" s="88"/>
      <c r="I37" s="88"/>
      <c r="K37" s="88"/>
    </row>
    <row r="38" spans="1:11" ht="21.75" customHeight="1" x14ac:dyDescent="0.3">
      <c r="A38" s="76"/>
      <c r="B38" s="78"/>
      <c r="C38" s="87"/>
      <c r="D38" s="87"/>
      <c r="G38" s="88"/>
      <c r="I38" s="88"/>
      <c r="K38" s="88"/>
    </row>
    <row r="39" spans="1:11" ht="18" customHeight="1" x14ac:dyDescent="0.3">
      <c r="A39" s="76"/>
      <c r="B39" s="78"/>
      <c r="C39" s="87"/>
      <c r="D39" s="87"/>
      <c r="G39" s="88"/>
      <c r="I39" s="88"/>
      <c r="K39" s="88"/>
    </row>
    <row r="40" spans="1:11" ht="21.75" customHeight="1" x14ac:dyDescent="0.3">
      <c r="A40" s="136" t="s">
        <v>148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</row>
    <row r="41" spans="1:11" ht="21.75" customHeight="1" x14ac:dyDescent="0.3">
      <c r="A41" s="130"/>
      <c r="B41" s="130"/>
      <c r="C41" s="130"/>
      <c r="D41" s="130"/>
      <c r="E41" s="130" t="s">
        <v>149</v>
      </c>
      <c r="F41" s="130"/>
      <c r="G41" s="130"/>
      <c r="H41" s="130"/>
      <c r="I41" s="130"/>
      <c r="J41" s="130"/>
      <c r="K41" s="130"/>
    </row>
    <row r="42" spans="1:11" ht="21.75" customHeight="1" x14ac:dyDescent="0.3">
      <c r="A42" s="76" t="s">
        <v>147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</row>
    <row r="43" spans="1:11" ht="21.9" customHeight="1" x14ac:dyDescent="0.3">
      <c r="A43" s="134" t="s">
        <v>93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</row>
    <row r="44" spans="1:11" s="76" customFormat="1" ht="21.75" customHeight="1" x14ac:dyDescent="0.3">
      <c r="A44" s="76" t="s">
        <v>122</v>
      </c>
      <c r="C44" s="83"/>
      <c r="E44" s="81"/>
      <c r="G44" s="42"/>
      <c r="I44" s="42"/>
      <c r="J44" s="96"/>
      <c r="K44" s="42"/>
    </row>
    <row r="45" spans="1:11" s="76" customFormat="1" ht="21.75" customHeight="1" x14ac:dyDescent="0.3">
      <c r="A45" s="76" t="s">
        <v>0</v>
      </c>
      <c r="C45" s="83"/>
      <c r="D45" s="83"/>
      <c r="E45" s="81"/>
      <c r="G45" s="42"/>
      <c r="I45" s="42"/>
      <c r="J45" s="96"/>
      <c r="K45" s="42"/>
    </row>
    <row r="46" spans="1:11" s="76" customFormat="1" ht="21.75" customHeight="1" x14ac:dyDescent="0.3">
      <c r="A46" s="90" t="str">
        <f>A3</f>
        <v>ณ วันที่ 30 มิถุนายน พ.ศ. 2566</v>
      </c>
      <c r="B46" s="90"/>
      <c r="C46" s="97"/>
      <c r="D46" s="97"/>
      <c r="E46" s="98"/>
      <c r="F46" s="90"/>
      <c r="G46" s="43"/>
      <c r="H46" s="90"/>
      <c r="I46" s="43"/>
      <c r="J46" s="99"/>
      <c r="K46" s="43"/>
    </row>
    <row r="47" spans="1:11" ht="21.75" customHeight="1" x14ac:dyDescent="0.3">
      <c r="A47" s="76"/>
      <c r="B47" s="76"/>
      <c r="C47" s="87"/>
      <c r="D47" s="87"/>
      <c r="G47" s="88"/>
      <c r="I47" s="88"/>
      <c r="K47" s="88"/>
    </row>
    <row r="48" spans="1:11" ht="21.75" customHeight="1" x14ac:dyDescent="0.3">
      <c r="A48" s="78"/>
      <c r="C48" s="87"/>
      <c r="D48" s="87"/>
      <c r="G48" s="43" t="s">
        <v>138</v>
      </c>
      <c r="I48" s="135" t="s">
        <v>139</v>
      </c>
      <c r="J48" s="135"/>
      <c r="K48" s="135"/>
    </row>
    <row r="49" spans="1:11" ht="21.75" customHeight="1" x14ac:dyDescent="0.3">
      <c r="A49" s="76"/>
      <c r="B49" s="76"/>
      <c r="C49" s="87"/>
      <c r="D49" s="87"/>
      <c r="G49" s="27" t="s">
        <v>90</v>
      </c>
      <c r="I49" s="27" t="s">
        <v>90</v>
      </c>
      <c r="J49" s="27"/>
      <c r="K49" s="27" t="s">
        <v>91</v>
      </c>
    </row>
    <row r="50" spans="1:11" ht="21.75" customHeight="1" x14ac:dyDescent="0.3">
      <c r="A50" s="76"/>
      <c r="B50" s="76"/>
      <c r="C50" s="87"/>
      <c r="D50" s="87"/>
      <c r="G50" s="42" t="s">
        <v>135</v>
      </c>
      <c r="I50" s="42" t="s">
        <v>135</v>
      </c>
      <c r="K50" s="42" t="s">
        <v>71</v>
      </c>
    </row>
    <row r="51" spans="1:11" ht="21.75" customHeight="1" x14ac:dyDescent="0.3">
      <c r="A51" s="76"/>
      <c r="B51" s="76"/>
      <c r="C51" s="87"/>
      <c r="D51" s="87"/>
      <c r="G51" s="42" t="s">
        <v>128</v>
      </c>
      <c r="I51" s="42" t="s">
        <v>128</v>
      </c>
      <c r="K51" s="42" t="s">
        <v>98</v>
      </c>
    </row>
    <row r="52" spans="1:11" ht="21.75" customHeight="1" x14ac:dyDescent="0.3">
      <c r="A52" s="78"/>
      <c r="C52" s="87"/>
      <c r="D52" s="87"/>
      <c r="E52" s="98" t="s">
        <v>1</v>
      </c>
      <c r="F52" s="84"/>
      <c r="G52" s="43" t="s">
        <v>2</v>
      </c>
      <c r="H52" s="84"/>
      <c r="I52" s="43" t="s">
        <v>2</v>
      </c>
      <c r="J52" s="100"/>
      <c r="K52" s="43" t="s">
        <v>2</v>
      </c>
    </row>
    <row r="53" spans="1:11" ht="8.1" customHeight="1" x14ac:dyDescent="0.3">
      <c r="A53" s="78"/>
      <c r="C53" s="87"/>
      <c r="D53" s="87"/>
      <c r="E53" s="81"/>
      <c r="F53" s="84"/>
      <c r="G53" s="28"/>
      <c r="H53" s="84"/>
      <c r="I53" s="28"/>
      <c r="J53" s="100"/>
      <c r="K53" s="27"/>
    </row>
    <row r="54" spans="1:11" ht="21.75" customHeight="1" x14ac:dyDescent="0.3">
      <c r="A54" s="76" t="s">
        <v>31</v>
      </c>
      <c r="C54" s="83"/>
      <c r="D54" s="87"/>
      <c r="G54" s="85"/>
      <c r="I54" s="85"/>
      <c r="J54" s="92"/>
      <c r="K54" s="92"/>
    </row>
    <row r="55" spans="1:11" s="66" customFormat="1" ht="8.1" customHeight="1" x14ac:dyDescent="0.3">
      <c r="A55" s="65"/>
      <c r="C55" s="75"/>
      <c r="D55" s="75"/>
      <c r="E55" s="64"/>
      <c r="F55" s="69"/>
      <c r="G55" s="73"/>
      <c r="H55" s="69"/>
      <c r="I55" s="73"/>
      <c r="J55" s="69"/>
      <c r="K55" s="74"/>
    </row>
    <row r="56" spans="1:11" ht="21.75" customHeight="1" x14ac:dyDescent="0.3">
      <c r="A56" s="76" t="s">
        <v>8</v>
      </c>
      <c r="C56" s="87"/>
      <c r="D56" s="87"/>
      <c r="G56" s="39"/>
      <c r="I56" s="39"/>
      <c r="J56" s="92"/>
      <c r="K56" s="88"/>
    </row>
    <row r="57" spans="1:11" s="66" customFormat="1" ht="8.1" customHeight="1" x14ac:dyDescent="0.3">
      <c r="A57" s="65"/>
      <c r="C57" s="75"/>
      <c r="D57" s="75"/>
      <c r="E57" s="64"/>
      <c r="F57" s="69"/>
      <c r="G57" s="70"/>
      <c r="H57" s="69"/>
      <c r="I57" s="70"/>
      <c r="J57" s="69"/>
      <c r="K57" s="71"/>
    </row>
    <row r="58" spans="1:11" ht="21.75" customHeight="1" x14ac:dyDescent="0.3">
      <c r="A58" s="78" t="s">
        <v>150</v>
      </c>
      <c r="C58" s="87"/>
      <c r="D58" s="87"/>
      <c r="E58" s="130">
        <v>14</v>
      </c>
      <c r="F58" s="84"/>
      <c r="G58" s="39">
        <v>44036703</v>
      </c>
      <c r="H58" s="84"/>
      <c r="I58" s="39">
        <v>44036703</v>
      </c>
      <c r="J58" s="84"/>
      <c r="K58" s="88">
        <v>0</v>
      </c>
    </row>
    <row r="59" spans="1:11" ht="21.75" customHeight="1" x14ac:dyDescent="0.3">
      <c r="A59" s="78" t="s">
        <v>47</v>
      </c>
      <c r="C59" s="87"/>
      <c r="D59" s="87"/>
      <c r="F59" s="84"/>
      <c r="G59" s="39"/>
      <c r="H59" s="84"/>
      <c r="I59" s="39"/>
      <c r="J59" s="84"/>
      <c r="K59" s="88"/>
    </row>
    <row r="60" spans="1:11" ht="21.75" customHeight="1" x14ac:dyDescent="0.3">
      <c r="A60" s="78"/>
      <c r="B60" s="86" t="s">
        <v>72</v>
      </c>
      <c r="C60" s="87"/>
      <c r="D60" s="87"/>
      <c r="E60" s="130">
        <v>14</v>
      </c>
      <c r="F60" s="84"/>
      <c r="G60" s="39">
        <v>11423732</v>
      </c>
      <c r="H60" s="84"/>
      <c r="I60" s="39">
        <v>11423732</v>
      </c>
      <c r="J60" s="84"/>
      <c r="K60" s="88">
        <v>10615395</v>
      </c>
    </row>
    <row r="61" spans="1:11" ht="21.75" customHeight="1" x14ac:dyDescent="0.3">
      <c r="A61" s="92" t="s">
        <v>9</v>
      </c>
      <c r="C61" s="87"/>
      <c r="D61" s="87"/>
      <c r="E61" s="130">
        <v>15</v>
      </c>
      <c r="G61" s="39">
        <v>189991239</v>
      </c>
      <c r="I61" s="39">
        <v>194688260</v>
      </c>
      <c r="J61" s="92"/>
      <c r="K61" s="88">
        <v>321363985</v>
      </c>
    </row>
    <row r="62" spans="1:11" ht="21.75" customHeight="1" x14ac:dyDescent="0.3">
      <c r="A62" s="92" t="s">
        <v>79</v>
      </c>
      <c r="C62" s="87"/>
      <c r="D62" s="87"/>
      <c r="E62" s="130">
        <v>16</v>
      </c>
      <c r="G62" s="39">
        <v>21575220</v>
      </c>
      <c r="I62" s="39">
        <v>21570465</v>
      </c>
      <c r="J62" s="92"/>
      <c r="K62" s="88">
        <v>19626835</v>
      </c>
    </row>
    <row r="63" spans="1:11" ht="21.75" customHeight="1" x14ac:dyDescent="0.3">
      <c r="A63" s="92" t="s">
        <v>82</v>
      </c>
      <c r="C63" s="87"/>
      <c r="D63" s="87"/>
      <c r="E63" s="130">
        <v>14</v>
      </c>
      <c r="G63" s="39">
        <v>6242151</v>
      </c>
      <c r="I63" s="39">
        <v>6242151</v>
      </c>
      <c r="J63" s="92"/>
      <c r="K63" s="88">
        <v>6137627</v>
      </c>
    </row>
    <row r="64" spans="1:11" ht="21.75" customHeight="1" x14ac:dyDescent="0.3">
      <c r="A64" s="92" t="s">
        <v>10</v>
      </c>
      <c r="G64" s="40">
        <v>16342819</v>
      </c>
      <c r="I64" s="40">
        <v>16342121</v>
      </c>
      <c r="J64" s="92"/>
      <c r="K64" s="48">
        <v>16145746</v>
      </c>
    </row>
    <row r="65" spans="1:11" s="66" customFormat="1" ht="8.1" customHeight="1" x14ac:dyDescent="0.3">
      <c r="A65" s="65"/>
      <c r="C65" s="75"/>
      <c r="D65" s="75"/>
      <c r="E65" s="64"/>
      <c r="F65" s="69"/>
      <c r="G65" s="70"/>
      <c r="H65" s="69"/>
      <c r="I65" s="70"/>
      <c r="J65" s="69"/>
      <c r="K65" s="27"/>
    </row>
    <row r="66" spans="1:11" ht="21.75" customHeight="1" x14ac:dyDescent="0.3">
      <c r="A66" s="76" t="s">
        <v>11</v>
      </c>
      <c r="G66" s="29">
        <f>SUM(G58:G64)</f>
        <v>289611864</v>
      </c>
      <c r="I66" s="29">
        <f>SUM(I58:I64)</f>
        <v>294303432</v>
      </c>
      <c r="J66" s="92"/>
      <c r="K66" s="8">
        <f>SUM(K58:K64)</f>
        <v>373889588</v>
      </c>
    </row>
    <row r="67" spans="1:11" s="66" customFormat="1" ht="21.75" customHeight="1" x14ac:dyDescent="0.3">
      <c r="C67" s="75"/>
      <c r="D67" s="75"/>
      <c r="E67" s="67"/>
      <c r="G67" s="39"/>
      <c r="I67" s="39"/>
      <c r="K67" s="88"/>
    </row>
    <row r="68" spans="1:11" ht="21.75" customHeight="1" x14ac:dyDescent="0.3">
      <c r="A68" s="76" t="s">
        <v>12</v>
      </c>
      <c r="C68" s="87"/>
      <c r="D68" s="87"/>
      <c r="G68" s="51"/>
      <c r="I68" s="51"/>
      <c r="J68" s="92"/>
    </row>
    <row r="69" spans="1:11" s="66" customFormat="1" ht="8.1" customHeight="1" x14ac:dyDescent="0.3">
      <c r="A69" s="63"/>
      <c r="C69" s="75"/>
      <c r="D69" s="75"/>
      <c r="E69" s="67"/>
      <c r="G69" s="51"/>
      <c r="I69" s="51"/>
      <c r="K69" s="47"/>
    </row>
    <row r="70" spans="1:11" ht="21.75" customHeight="1" x14ac:dyDescent="0.3">
      <c r="A70" s="92" t="s">
        <v>47</v>
      </c>
      <c r="C70" s="87"/>
      <c r="D70" s="87"/>
      <c r="E70" s="130">
        <v>14</v>
      </c>
      <c r="G70" s="51">
        <v>6959320</v>
      </c>
      <c r="I70" s="51">
        <v>6959320</v>
      </c>
      <c r="J70" s="92"/>
      <c r="K70" s="47">
        <v>12928670</v>
      </c>
    </row>
    <row r="71" spans="1:11" ht="21.75" customHeight="1" x14ac:dyDescent="0.3">
      <c r="A71" s="92" t="s">
        <v>49</v>
      </c>
      <c r="E71" s="130">
        <v>14</v>
      </c>
      <c r="G71" s="39">
        <v>16295880</v>
      </c>
      <c r="I71" s="39">
        <v>16295880</v>
      </c>
      <c r="J71" s="92"/>
      <c r="K71" s="88">
        <v>7721320</v>
      </c>
    </row>
    <row r="72" spans="1:11" ht="21.75" customHeight="1" x14ac:dyDescent="0.3">
      <c r="A72" s="92" t="s">
        <v>24</v>
      </c>
      <c r="G72" s="39">
        <v>4311176</v>
      </c>
      <c r="I72" s="39">
        <v>4311176</v>
      </c>
      <c r="J72" s="92"/>
      <c r="K72" s="88">
        <v>3683941</v>
      </c>
    </row>
    <row r="73" spans="1:11" ht="21.75" customHeight="1" x14ac:dyDescent="0.3">
      <c r="A73" s="92" t="s">
        <v>42</v>
      </c>
      <c r="E73" s="130">
        <v>17</v>
      </c>
      <c r="G73" s="40">
        <v>22207094</v>
      </c>
      <c r="I73" s="40">
        <v>22207094</v>
      </c>
      <c r="J73" s="92"/>
      <c r="K73" s="48">
        <v>11569085</v>
      </c>
    </row>
    <row r="74" spans="1:11" s="66" customFormat="1" ht="8.1" customHeight="1" x14ac:dyDescent="0.3">
      <c r="A74" s="65"/>
      <c r="C74" s="75"/>
      <c r="D74" s="75"/>
      <c r="E74" s="64"/>
      <c r="F74" s="69"/>
      <c r="G74" s="28"/>
      <c r="H74" s="69"/>
      <c r="I74" s="28"/>
      <c r="J74" s="69"/>
      <c r="K74" s="27"/>
    </row>
    <row r="75" spans="1:11" ht="21.75" customHeight="1" x14ac:dyDescent="0.3">
      <c r="A75" s="76" t="s">
        <v>13</v>
      </c>
      <c r="D75" s="87"/>
      <c r="G75" s="40">
        <f>SUM(G70:G73)</f>
        <v>49773470</v>
      </c>
      <c r="I75" s="40">
        <f>SUM(I70:I73)</f>
        <v>49773470</v>
      </c>
      <c r="J75" s="92"/>
      <c r="K75" s="48">
        <f>SUM(K70:K73)</f>
        <v>35903016</v>
      </c>
    </row>
    <row r="76" spans="1:11" s="66" customFormat="1" ht="8.1" customHeight="1" x14ac:dyDescent="0.3">
      <c r="A76" s="65"/>
      <c r="C76" s="75"/>
      <c r="D76" s="75"/>
      <c r="E76" s="64"/>
      <c r="F76" s="69"/>
      <c r="G76" s="28"/>
      <c r="H76" s="69"/>
      <c r="I76" s="28"/>
      <c r="J76" s="69"/>
      <c r="K76" s="27"/>
    </row>
    <row r="77" spans="1:11" ht="21.75" customHeight="1" x14ac:dyDescent="0.3">
      <c r="A77" s="76" t="s">
        <v>14</v>
      </c>
      <c r="G77" s="40">
        <f>G66+G75</f>
        <v>339385334</v>
      </c>
      <c r="I77" s="40">
        <f>I66+I75</f>
        <v>344076902</v>
      </c>
      <c r="J77" s="92"/>
      <c r="K77" s="48">
        <f>SUM(K66+K75)</f>
        <v>409792604</v>
      </c>
    </row>
    <row r="78" spans="1:11" ht="21.75" customHeight="1" x14ac:dyDescent="0.3">
      <c r="C78" s="87"/>
      <c r="D78" s="87"/>
    </row>
    <row r="79" spans="1:11" ht="21.75" customHeight="1" x14ac:dyDescent="0.3">
      <c r="C79" s="87"/>
      <c r="D79" s="87"/>
    </row>
    <row r="80" spans="1:11" ht="21.75" customHeight="1" x14ac:dyDescent="0.3">
      <c r="C80" s="87"/>
      <c r="D80" s="87"/>
    </row>
    <row r="81" spans="1:11" ht="21.75" customHeight="1" x14ac:dyDescent="0.3">
      <c r="C81" s="87"/>
      <c r="D81" s="87"/>
    </row>
    <row r="82" spans="1:11" ht="21.75" customHeight="1" x14ac:dyDescent="0.3">
      <c r="C82" s="87"/>
      <c r="D82" s="87"/>
    </row>
    <row r="83" spans="1:11" ht="21.75" customHeight="1" x14ac:dyDescent="0.3">
      <c r="C83" s="87"/>
      <c r="D83" s="87"/>
    </row>
    <row r="84" spans="1:11" ht="21.75" customHeight="1" x14ac:dyDescent="0.3">
      <c r="C84" s="87"/>
      <c r="D84" s="87"/>
    </row>
    <row r="85" spans="1:11" ht="18" customHeight="1" x14ac:dyDescent="0.3">
      <c r="C85" s="87"/>
      <c r="D85" s="87"/>
    </row>
    <row r="86" spans="1:11" ht="21.9" customHeight="1" x14ac:dyDescent="0.3">
      <c r="A86" s="134" t="s">
        <v>93</v>
      </c>
      <c r="B86" s="134"/>
      <c r="C86" s="134"/>
      <c r="D86" s="134"/>
      <c r="E86" s="134"/>
      <c r="F86" s="134"/>
      <c r="G86" s="134"/>
      <c r="H86" s="134"/>
      <c r="I86" s="134"/>
      <c r="J86" s="134"/>
      <c r="K86" s="134"/>
    </row>
    <row r="87" spans="1:11" s="76" customFormat="1" ht="21.75" customHeight="1" x14ac:dyDescent="0.3">
      <c r="A87" s="76" t="s">
        <v>122</v>
      </c>
      <c r="C87" s="83"/>
      <c r="E87" s="81"/>
      <c r="G87" s="42"/>
      <c r="I87" s="42"/>
      <c r="J87" s="96"/>
      <c r="K87" s="42"/>
    </row>
    <row r="88" spans="1:11" s="76" customFormat="1" ht="21.75" customHeight="1" x14ac:dyDescent="0.3">
      <c r="A88" s="76" t="s">
        <v>83</v>
      </c>
      <c r="C88" s="83"/>
      <c r="D88" s="83"/>
      <c r="E88" s="81"/>
      <c r="G88" s="42"/>
      <c r="I88" s="42"/>
      <c r="J88" s="96"/>
      <c r="K88" s="42"/>
    </row>
    <row r="89" spans="1:11" s="76" customFormat="1" ht="21.75" customHeight="1" x14ac:dyDescent="0.3">
      <c r="A89" s="90" t="str">
        <f>A3</f>
        <v>ณ วันที่ 30 มิถุนายน พ.ศ. 2566</v>
      </c>
      <c r="B89" s="90"/>
      <c r="C89" s="97"/>
      <c r="D89" s="97"/>
      <c r="E89" s="98"/>
      <c r="F89" s="90"/>
      <c r="G89" s="43"/>
      <c r="H89" s="90"/>
      <c r="I89" s="43"/>
      <c r="J89" s="99"/>
      <c r="K89" s="43"/>
    </row>
    <row r="90" spans="1:11" ht="21.75" customHeight="1" x14ac:dyDescent="0.3">
      <c r="A90" s="78"/>
      <c r="C90" s="87"/>
      <c r="D90" s="87"/>
    </row>
    <row r="91" spans="1:11" ht="21.75" customHeight="1" x14ac:dyDescent="0.3">
      <c r="A91" s="78"/>
      <c r="C91" s="87"/>
      <c r="D91" s="87"/>
      <c r="G91" s="43" t="s">
        <v>138</v>
      </c>
      <c r="I91" s="135" t="s">
        <v>139</v>
      </c>
      <c r="J91" s="135"/>
      <c r="K91" s="135"/>
    </row>
    <row r="92" spans="1:11" ht="21.75" customHeight="1" x14ac:dyDescent="0.3">
      <c r="A92" s="78"/>
      <c r="C92" s="87"/>
      <c r="D92" s="87"/>
      <c r="G92" s="27" t="s">
        <v>90</v>
      </c>
      <c r="I92" s="27" t="s">
        <v>90</v>
      </c>
      <c r="J92" s="27"/>
      <c r="K92" s="27" t="s">
        <v>91</v>
      </c>
    </row>
    <row r="93" spans="1:11" ht="21.75" customHeight="1" x14ac:dyDescent="0.3">
      <c r="A93" s="78"/>
      <c r="C93" s="87"/>
      <c r="D93" s="87"/>
      <c r="G93" s="42" t="s">
        <v>135</v>
      </c>
      <c r="I93" s="42" t="s">
        <v>135</v>
      </c>
      <c r="K93" s="42" t="s">
        <v>71</v>
      </c>
    </row>
    <row r="94" spans="1:11" ht="21.75" customHeight="1" x14ac:dyDescent="0.3">
      <c r="A94" s="78"/>
      <c r="C94" s="87"/>
      <c r="D94" s="87"/>
      <c r="G94" s="42" t="s">
        <v>128</v>
      </c>
      <c r="I94" s="42" t="s">
        <v>128</v>
      </c>
      <c r="K94" s="42" t="s">
        <v>98</v>
      </c>
    </row>
    <row r="95" spans="1:11" ht="21.75" customHeight="1" x14ac:dyDescent="0.3">
      <c r="A95" s="78"/>
      <c r="C95" s="87"/>
      <c r="D95" s="87"/>
      <c r="E95" s="81"/>
      <c r="F95" s="84"/>
      <c r="G95" s="43" t="s">
        <v>2</v>
      </c>
      <c r="H95" s="84"/>
      <c r="I95" s="43" t="s">
        <v>2</v>
      </c>
      <c r="J95" s="100"/>
      <c r="K95" s="43" t="s">
        <v>2</v>
      </c>
    </row>
    <row r="96" spans="1:11" ht="8.1" customHeight="1" x14ac:dyDescent="0.3">
      <c r="C96" s="87"/>
      <c r="D96" s="87"/>
      <c r="G96" s="51"/>
      <c r="I96" s="51"/>
    </row>
    <row r="97" spans="1:11" ht="21.75" customHeight="1" x14ac:dyDescent="0.3">
      <c r="A97" s="76" t="s">
        <v>103</v>
      </c>
      <c r="C97" s="83"/>
      <c r="D97" s="87"/>
      <c r="G97" s="85"/>
      <c r="I97" s="85"/>
      <c r="J97" s="92"/>
      <c r="K97" s="92"/>
    </row>
    <row r="98" spans="1:11" ht="8.1" customHeight="1" x14ac:dyDescent="0.3">
      <c r="A98" s="76"/>
      <c r="C98" s="83"/>
      <c r="D98" s="87"/>
      <c r="G98" s="85"/>
      <c r="I98" s="85"/>
      <c r="J98" s="92"/>
      <c r="K98" s="92"/>
    </row>
    <row r="99" spans="1:11" ht="21.75" customHeight="1" x14ac:dyDescent="0.3">
      <c r="A99" s="76" t="s">
        <v>32</v>
      </c>
      <c r="C99" s="87"/>
      <c r="D99" s="87"/>
      <c r="G99" s="39"/>
      <c r="I99" s="39"/>
      <c r="J99" s="92"/>
      <c r="K99" s="88"/>
    </row>
    <row r="100" spans="1:11" ht="8.1" customHeight="1" x14ac:dyDescent="0.3">
      <c r="A100" s="76"/>
      <c r="C100" s="87"/>
      <c r="D100" s="87"/>
      <c r="G100" s="51"/>
      <c r="I100" s="51"/>
      <c r="J100" s="92"/>
    </row>
    <row r="101" spans="1:11" ht="21.75" customHeight="1" x14ac:dyDescent="0.3">
      <c r="A101" s="92" t="s">
        <v>15</v>
      </c>
      <c r="C101" s="87"/>
      <c r="D101" s="87"/>
      <c r="G101" s="39"/>
      <c r="I101" s="39"/>
      <c r="J101" s="92"/>
      <c r="K101" s="88"/>
    </row>
    <row r="102" spans="1:11" ht="21.75" customHeight="1" x14ac:dyDescent="0.3">
      <c r="B102" s="92" t="s">
        <v>16</v>
      </c>
      <c r="C102" s="87"/>
      <c r="D102" s="87"/>
      <c r="G102" s="39"/>
      <c r="I102" s="39"/>
      <c r="J102" s="92"/>
      <c r="K102" s="88"/>
    </row>
    <row r="103" spans="1:11" ht="21.75" customHeight="1" x14ac:dyDescent="0.3">
      <c r="B103" s="87" t="s">
        <v>113</v>
      </c>
      <c r="D103" s="87"/>
      <c r="G103" s="85"/>
      <c r="I103" s="85"/>
      <c r="J103" s="92"/>
      <c r="K103" s="92"/>
    </row>
    <row r="104" spans="1:11" ht="21.75" customHeight="1" thickBot="1" x14ac:dyDescent="0.35">
      <c r="B104" s="87"/>
      <c r="C104" s="92" t="s">
        <v>112</v>
      </c>
      <c r="D104" s="87"/>
      <c r="G104" s="50">
        <v>215000000</v>
      </c>
      <c r="I104" s="50">
        <v>215000000</v>
      </c>
      <c r="J104" s="92"/>
      <c r="K104" s="62">
        <v>215000000</v>
      </c>
    </row>
    <row r="105" spans="1:11" s="66" customFormat="1" ht="8.1" customHeight="1" thickTop="1" x14ac:dyDescent="0.3">
      <c r="A105" s="65"/>
      <c r="C105" s="75"/>
      <c r="D105" s="75"/>
      <c r="E105" s="64"/>
      <c r="F105" s="69"/>
      <c r="G105" s="70"/>
      <c r="H105" s="69"/>
      <c r="I105" s="70"/>
      <c r="J105" s="69"/>
      <c r="K105" s="71"/>
    </row>
    <row r="106" spans="1:11" ht="21.75" customHeight="1" x14ac:dyDescent="0.3">
      <c r="B106" s="92" t="s">
        <v>25</v>
      </c>
      <c r="C106" s="87"/>
      <c r="D106" s="87"/>
      <c r="G106" s="39"/>
      <c r="I106" s="39"/>
      <c r="J106" s="92"/>
      <c r="K106" s="88"/>
    </row>
    <row r="107" spans="1:11" ht="21.75" customHeight="1" x14ac:dyDescent="0.3">
      <c r="B107" s="87" t="s">
        <v>113</v>
      </c>
      <c r="C107" s="87"/>
      <c r="D107" s="87"/>
      <c r="G107" s="39"/>
      <c r="I107" s="39"/>
      <c r="J107" s="92"/>
      <c r="K107" s="88"/>
    </row>
    <row r="108" spans="1:11" ht="21.75" customHeight="1" x14ac:dyDescent="0.3">
      <c r="B108" s="87"/>
      <c r="C108" s="92" t="s">
        <v>114</v>
      </c>
      <c r="D108" s="87"/>
      <c r="G108" s="39">
        <f>Thai7!D17</f>
        <v>215000000</v>
      </c>
      <c r="I108" s="39">
        <f>Thai8!D25</f>
        <v>215000000</v>
      </c>
      <c r="J108" s="92"/>
      <c r="K108" s="88">
        <v>215000000</v>
      </c>
    </row>
    <row r="109" spans="1:11" ht="21.75" customHeight="1" x14ac:dyDescent="0.3">
      <c r="A109" s="92" t="s">
        <v>129</v>
      </c>
      <c r="B109" s="87"/>
      <c r="D109" s="87"/>
      <c r="G109" s="39">
        <v>365378656</v>
      </c>
      <c r="I109" s="39">
        <v>365378656</v>
      </c>
      <c r="J109" s="92"/>
      <c r="K109" s="88">
        <v>365378656</v>
      </c>
    </row>
    <row r="110" spans="1:11" ht="21.75" customHeight="1" x14ac:dyDescent="0.3">
      <c r="A110" s="92" t="s">
        <v>50</v>
      </c>
      <c r="G110" s="39"/>
      <c r="I110" s="39"/>
      <c r="J110" s="92"/>
      <c r="K110" s="92"/>
    </row>
    <row r="111" spans="1:11" ht="21.75" customHeight="1" x14ac:dyDescent="0.3">
      <c r="B111" s="92" t="s">
        <v>102</v>
      </c>
      <c r="G111" s="39">
        <f>Thai7!H17</f>
        <v>2675000</v>
      </c>
      <c r="I111" s="39">
        <f>Thai8!H25</f>
        <v>2675000</v>
      </c>
      <c r="J111" s="92"/>
      <c r="K111" s="88">
        <v>2675000</v>
      </c>
    </row>
    <row r="112" spans="1:11" ht="18.600000000000001" x14ac:dyDescent="0.3">
      <c r="B112" s="92" t="s">
        <v>17</v>
      </c>
      <c r="G112" s="39">
        <f>Thai7!J17</f>
        <v>35467923</v>
      </c>
      <c r="I112" s="39">
        <f>Thai8!J25</f>
        <v>35673443</v>
      </c>
      <c r="J112" s="92"/>
      <c r="K112" s="88">
        <v>23285660</v>
      </c>
    </row>
    <row r="113" spans="1:11" ht="19.2" customHeight="1" x14ac:dyDescent="0.3">
      <c r="A113" s="92" t="s">
        <v>88</v>
      </c>
      <c r="G113" s="40">
        <f>Thai7!L17</f>
        <v>2730615</v>
      </c>
      <c r="I113" s="40">
        <f>Thai8!L25</f>
        <v>2730615</v>
      </c>
      <c r="J113" s="92"/>
      <c r="K113" s="48">
        <v>2730615</v>
      </c>
    </row>
    <row r="114" spans="1:11" s="66" customFormat="1" ht="8.1" customHeight="1" x14ac:dyDescent="0.3">
      <c r="A114" s="65"/>
      <c r="B114" s="75"/>
      <c r="C114" s="75"/>
      <c r="D114" s="75"/>
      <c r="E114" s="64"/>
      <c r="F114" s="69"/>
      <c r="G114" s="70"/>
      <c r="H114" s="69"/>
      <c r="I114" s="70"/>
      <c r="J114" s="69"/>
      <c r="K114" s="27"/>
    </row>
    <row r="115" spans="1:11" ht="21.75" customHeight="1" x14ac:dyDescent="0.3">
      <c r="A115" s="76" t="s">
        <v>33</v>
      </c>
      <c r="C115" s="87"/>
      <c r="D115" s="87"/>
      <c r="G115" s="40">
        <f>SUM(G108:G113)</f>
        <v>621252194</v>
      </c>
      <c r="I115" s="40">
        <f>SUM(I108:I113)</f>
        <v>621457714</v>
      </c>
      <c r="J115" s="92"/>
      <c r="K115" s="48">
        <f>SUM(K108:K113)</f>
        <v>609069931</v>
      </c>
    </row>
    <row r="116" spans="1:11" s="66" customFormat="1" ht="8.1" customHeight="1" x14ac:dyDescent="0.3">
      <c r="A116" s="65"/>
      <c r="C116" s="75"/>
      <c r="D116" s="75"/>
      <c r="E116" s="64"/>
      <c r="F116" s="69"/>
      <c r="G116" s="70"/>
      <c r="H116" s="69"/>
      <c r="I116" s="70"/>
      <c r="J116" s="69"/>
      <c r="K116" s="71"/>
    </row>
    <row r="117" spans="1:11" ht="21.75" customHeight="1" thickBot="1" x14ac:dyDescent="0.35">
      <c r="A117" s="76" t="s">
        <v>34</v>
      </c>
      <c r="B117" s="76"/>
      <c r="C117" s="87"/>
      <c r="D117" s="87"/>
      <c r="G117" s="50">
        <f>G115+G77</f>
        <v>960637528</v>
      </c>
      <c r="I117" s="50">
        <f>I115+I77</f>
        <v>965534616</v>
      </c>
      <c r="J117" s="92"/>
      <c r="K117" s="62">
        <f>K77+K115</f>
        <v>1018862535</v>
      </c>
    </row>
    <row r="118" spans="1:11" ht="8.1" customHeight="1" thickTop="1" x14ac:dyDescent="0.3">
      <c r="A118" s="76"/>
      <c r="B118" s="76"/>
      <c r="C118" s="87"/>
      <c r="D118" s="87"/>
      <c r="G118" s="88"/>
      <c r="I118" s="88"/>
      <c r="K118" s="88"/>
    </row>
    <row r="119" spans="1:11" ht="21.75" customHeight="1" x14ac:dyDescent="0.3"/>
    <row r="120" spans="1:11" ht="21.75" customHeight="1" x14ac:dyDescent="0.3">
      <c r="J120" s="47"/>
    </row>
    <row r="126" spans="1:11" ht="24.75" customHeight="1" x14ac:dyDescent="0.3"/>
    <row r="129" spans="1:11" ht="3.75" customHeight="1" x14ac:dyDescent="0.3"/>
    <row r="130" spans="1:11" ht="21.9" customHeight="1" x14ac:dyDescent="0.3">
      <c r="A130" s="134" t="str">
        <f>A43</f>
        <v>หมายเหตุประกอบข้อมูลทางการเงินเป็นส่วนหนึ่งของข้อมูลทางการเงินระหว่างกาลนี้</v>
      </c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</row>
  </sheetData>
  <mergeCells count="7">
    <mergeCell ref="A130:K130"/>
    <mergeCell ref="I5:K5"/>
    <mergeCell ref="I48:K48"/>
    <mergeCell ref="I91:K91"/>
    <mergeCell ref="A40:K40"/>
    <mergeCell ref="A43:K43"/>
    <mergeCell ref="A86:K86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3" max="8" man="1"/>
    <brk id="8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"/>
  <sheetViews>
    <sheetView topLeftCell="A22" zoomScaleNormal="100" zoomScaleSheetLayoutView="99" workbookViewId="0">
      <selection activeCell="N36" sqref="N36"/>
    </sheetView>
  </sheetViews>
  <sheetFormatPr defaultRowHeight="21.15" customHeight="1" x14ac:dyDescent="0.3"/>
  <cols>
    <col min="1" max="2" width="1.6640625" style="16" customWidth="1"/>
    <col min="3" max="3" width="29.5546875" style="16" customWidth="1"/>
    <col min="4" max="4" width="7.88671875" style="94" customWidth="1"/>
    <col min="5" max="5" width="1.5546875" style="16" customWidth="1"/>
    <col min="6" max="6" width="14.6640625" style="47" customWidth="1"/>
    <col min="7" max="7" width="1.5546875" style="16" customWidth="1"/>
    <col min="8" max="8" width="14.6640625" style="47" customWidth="1"/>
    <col min="9" max="9" width="1.5546875" style="59" customWidth="1"/>
    <col min="10" max="10" width="14.6640625" style="47" customWidth="1"/>
    <col min="11" max="11" width="9.109375" style="16" customWidth="1"/>
    <col min="12" max="229" width="9.109375" style="16"/>
    <col min="230" max="233" width="2.5546875" style="16" customWidth="1"/>
    <col min="234" max="234" width="38" style="16" customWidth="1"/>
    <col min="235" max="235" width="9.109375" style="16"/>
    <col min="236" max="236" width="1.5546875" style="16" customWidth="1"/>
    <col min="237" max="237" width="13.5546875" style="16" customWidth="1"/>
    <col min="238" max="238" width="1.5546875" style="16" customWidth="1"/>
    <col min="239" max="239" width="13.5546875" style="16" customWidth="1"/>
    <col min="240" max="240" width="9.109375" style="16"/>
    <col min="241" max="241" width="16.44140625" style="16" customWidth="1"/>
    <col min="242" max="242" width="13.88671875" style="16" customWidth="1"/>
    <col min="243" max="243" width="9.44140625" style="16" bestFit="1" customWidth="1"/>
    <col min="244" max="485" width="9.109375" style="16"/>
    <col min="486" max="489" width="2.5546875" style="16" customWidth="1"/>
    <col min="490" max="490" width="38" style="16" customWidth="1"/>
    <col min="491" max="491" width="9.109375" style="16"/>
    <col min="492" max="492" width="1.5546875" style="16" customWidth="1"/>
    <col min="493" max="493" width="13.5546875" style="16" customWidth="1"/>
    <col min="494" max="494" width="1.5546875" style="16" customWidth="1"/>
    <col min="495" max="495" width="13.5546875" style="16" customWidth="1"/>
    <col min="496" max="496" width="9.109375" style="16"/>
    <col min="497" max="497" width="16.44140625" style="16" customWidth="1"/>
    <col min="498" max="498" width="13.88671875" style="16" customWidth="1"/>
    <col min="499" max="499" width="9.44140625" style="16" bestFit="1" customWidth="1"/>
    <col min="500" max="741" width="9.109375" style="16"/>
    <col min="742" max="745" width="2.5546875" style="16" customWidth="1"/>
    <col min="746" max="746" width="38" style="16" customWidth="1"/>
    <col min="747" max="747" width="9.109375" style="16"/>
    <col min="748" max="748" width="1.5546875" style="16" customWidth="1"/>
    <col min="749" max="749" width="13.5546875" style="16" customWidth="1"/>
    <col min="750" max="750" width="1.5546875" style="16" customWidth="1"/>
    <col min="751" max="751" width="13.5546875" style="16" customWidth="1"/>
    <col min="752" max="752" width="9.109375" style="16"/>
    <col min="753" max="753" width="16.44140625" style="16" customWidth="1"/>
    <col min="754" max="754" width="13.88671875" style="16" customWidth="1"/>
    <col min="755" max="755" width="9.44140625" style="16" bestFit="1" customWidth="1"/>
    <col min="756" max="997" width="9.109375" style="16"/>
    <col min="998" max="1001" width="2.5546875" style="16" customWidth="1"/>
    <col min="1002" max="1002" width="38" style="16" customWidth="1"/>
    <col min="1003" max="1003" width="9.109375" style="16"/>
    <col min="1004" max="1004" width="1.5546875" style="16" customWidth="1"/>
    <col min="1005" max="1005" width="13.5546875" style="16" customWidth="1"/>
    <col min="1006" max="1006" width="1.5546875" style="16" customWidth="1"/>
    <col min="1007" max="1007" width="13.5546875" style="16" customWidth="1"/>
    <col min="1008" max="1008" width="9.109375" style="16"/>
    <col min="1009" max="1009" width="16.44140625" style="16" customWidth="1"/>
    <col min="1010" max="1010" width="13.88671875" style="16" customWidth="1"/>
    <col min="1011" max="1011" width="9.44140625" style="16" bestFit="1" customWidth="1"/>
    <col min="1012" max="1253" width="9.109375" style="16"/>
    <col min="1254" max="1257" width="2.5546875" style="16" customWidth="1"/>
    <col min="1258" max="1258" width="38" style="16" customWidth="1"/>
    <col min="1259" max="1259" width="9.109375" style="16"/>
    <col min="1260" max="1260" width="1.5546875" style="16" customWidth="1"/>
    <col min="1261" max="1261" width="13.5546875" style="16" customWidth="1"/>
    <col min="1262" max="1262" width="1.5546875" style="16" customWidth="1"/>
    <col min="1263" max="1263" width="13.5546875" style="16" customWidth="1"/>
    <col min="1264" max="1264" width="9.109375" style="16"/>
    <col min="1265" max="1265" width="16.44140625" style="16" customWidth="1"/>
    <col min="1266" max="1266" width="13.88671875" style="16" customWidth="1"/>
    <col min="1267" max="1267" width="9.44140625" style="16" bestFit="1" customWidth="1"/>
    <col min="1268" max="1509" width="9.109375" style="16"/>
    <col min="1510" max="1513" width="2.5546875" style="16" customWidth="1"/>
    <col min="1514" max="1514" width="38" style="16" customWidth="1"/>
    <col min="1515" max="1515" width="9.109375" style="16"/>
    <col min="1516" max="1516" width="1.5546875" style="16" customWidth="1"/>
    <col min="1517" max="1517" width="13.5546875" style="16" customWidth="1"/>
    <col min="1518" max="1518" width="1.5546875" style="16" customWidth="1"/>
    <col min="1519" max="1519" width="13.5546875" style="16" customWidth="1"/>
    <col min="1520" max="1520" width="9.109375" style="16"/>
    <col min="1521" max="1521" width="16.44140625" style="16" customWidth="1"/>
    <col min="1522" max="1522" width="13.88671875" style="16" customWidth="1"/>
    <col min="1523" max="1523" width="9.44140625" style="16" bestFit="1" customWidth="1"/>
    <col min="1524" max="1765" width="9.109375" style="16"/>
    <col min="1766" max="1769" width="2.5546875" style="16" customWidth="1"/>
    <col min="1770" max="1770" width="38" style="16" customWidth="1"/>
    <col min="1771" max="1771" width="9.109375" style="16"/>
    <col min="1772" max="1772" width="1.5546875" style="16" customWidth="1"/>
    <col min="1773" max="1773" width="13.5546875" style="16" customWidth="1"/>
    <col min="1774" max="1774" width="1.5546875" style="16" customWidth="1"/>
    <col min="1775" max="1775" width="13.5546875" style="16" customWidth="1"/>
    <col min="1776" max="1776" width="9.109375" style="16"/>
    <col min="1777" max="1777" width="16.44140625" style="16" customWidth="1"/>
    <col min="1778" max="1778" width="13.88671875" style="16" customWidth="1"/>
    <col min="1779" max="1779" width="9.44140625" style="16" bestFit="1" customWidth="1"/>
    <col min="1780" max="2021" width="9.109375" style="16"/>
    <col min="2022" max="2025" width="2.5546875" style="16" customWidth="1"/>
    <col min="2026" max="2026" width="38" style="16" customWidth="1"/>
    <col min="2027" max="2027" width="9.109375" style="16"/>
    <col min="2028" max="2028" width="1.5546875" style="16" customWidth="1"/>
    <col min="2029" max="2029" width="13.5546875" style="16" customWidth="1"/>
    <col min="2030" max="2030" width="1.5546875" style="16" customWidth="1"/>
    <col min="2031" max="2031" width="13.5546875" style="16" customWidth="1"/>
    <col min="2032" max="2032" width="9.109375" style="16"/>
    <col min="2033" max="2033" width="16.44140625" style="16" customWidth="1"/>
    <col min="2034" max="2034" width="13.88671875" style="16" customWidth="1"/>
    <col min="2035" max="2035" width="9.44140625" style="16" bestFit="1" customWidth="1"/>
    <col min="2036" max="2277" width="9.109375" style="16"/>
    <col min="2278" max="2281" width="2.5546875" style="16" customWidth="1"/>
    <col min="2282" max="2282" width="38" style="16" customWidth="1"/>
    <col min="2283" max="2283" width="9.109375" style="16"/>
    <col min="2284" max="2284" width="1.5546875" style="16" customWidth="1"/>
    <col min="2285" max="2285" width="13.5546875" style="16" customWidth="1"/>
    <col min="2286" max="2286" width="1.5546875" style="16" customWidth="1"/>
    <col min="2287" max="2287" width="13.5546875" style="16" customWidth="1"/>
    <col min="2288" max="2288" width="9.109375" style="16"/>
    <col min="2289" max="2289" width="16.44140625" style="16" customWidth="1"/>
    <col min="2290" max="2290" width="13.88671875" style="16" customWidth="1"/>
    <col min="2291" max="2291" width="9.44140625" style="16" bestFit="1" customWidth="1"/>
    <col min="2292" max="2533" width="9.109375" style="16"/>
    <col min="2534" max="2537" width="2.5546875" style="16" customWidth="1"/>
    <col min="2538" max="2538" width="38" style="16" customWidth="1"/>
    <col min="2539" max="2539" width="9.109375" style="16"/>
    <col min="2540" max="2540" width="1.5546875" style="16" customWidth="1"/>
    <col min="2541" max="2541" width="13.5546875" style="16" customWidth="1"/>
    <col min="2542" max="2542" width="1.5546875" style="16" customWidth="1"/>
    <col min="2543" max="2543" width="13.5546875" style="16" customWidth="1"/>
    <col min="2544" max="2544" width="9.109375" style="16"/>
    <col min="2545" max="2545" width="16.44140625" style="16" customWidth="1"/>
    <col min="2546" max="2546" width="13.88671875" style="16" customWidth="1"/>
    <col min="2547" max="2547" width="9.44140625" style="16" bestFit="1" customWidth="1"/>
    <col min="2548" max="2789" width="9.109375" style="16"/>
    <col min="2790" max="2793" width="2.5546875" style="16" customWidth="1"/>
    <col min="2794" max="2794" width="38" style="16" customWidth="1"/>
    <col min="2795" max="2795" width="9.109375" style="16"/>
    <col min="2796" max="2796" width="1.5546875" style="16" customWidth="1"/>
    <col min="2797" max="2797" width="13.5546875" style="16" customWidth="1"/>
    <col min="2798" max="2798" width="1.5546875" style="16" customWidth="1"/>
    <col min="2799" max="2799" width="13.5546875" style="16" customWidth="1"/>
    <col min="2800" max="2800" width="9.109375" style="16"/>
    <col min="2801" max="2801" width="16.44140625" style="16" customWidth="1"/>
    <col min="2802" max="2802" width="13.88671875" style="16" customWidth="1"/>
    <col min="2803" max="2803" width="9.44140625" style="16" bestFit="1" customWidth="1"/>
    <col min="2804" max="3045" width="9.109375" style="16"/>
    <col min="3046" max="3049" width="2.5546875" style="16" customWidth="1"/>
    <col min="3050" max="3050" width="38" style="16" customWidth="1"/>
    <col min="3051" max="3051" width="9.109375" style="16"/>
    <col min="3052" max="3052" width="1.5546875" style="16" customWidth="1"/>
    <col min="3053" max="3053" width="13.5546875" style="16" customWidth="1"/>
    <col min="3054" max="3054" width="1.5546875" style="16" customWidth="1"/>
    <col min="3055" max="3055" width="13.5546875" style="16" customWidth="1"/>
    <col min="3056" max="3056" width="9.109375" style="16"/>
    <col min="3057" max="3057" width="16.44140625" style="16" customWidth="1"/>
    <col min="3058" max="3058" width="13.88671875" style="16" customWidth="1"/>
    <col min="3059" max="3059" width="9.44140625" style="16" bestFit="1" customWidth="1"/>
    <col min="3060" max="3301" width="9.109375" style="16"/>
    <col min="3302" max="3305" width="2.5546875" style="16" customWidth="1"/>
    <col min="3306" max="3306" width="38" style="16" customWidth="1"/>
    <col min="3307" max="3307" width="9.109375" style="16"/>
    <col min="3308" max="3308" width="1.5546875" style="16" customWidth="1"/>
    <col min="3309" max="3309" width="13.5546875" style="16" customWidth="1"/>
    <col min="3310" max="3310" width="1.5546875" style="16" customWidth="1"/>
    <col min="3311" max="3311" width="13.5546875" style="16" customWidth="1"/>
    <col min="3312" max="3312" width="9.109375" style="16"/>
    <col min="3313" max="3313" width="16.44140625" style="16" customWidth="1"/>
    <col min="3314" max="3314" width="13.88671875" style="16" customWidth="1"/>
    <col min="3315" max="3315" width="9.44140625" style="16" bestFit="1" customWidth="1"/>
    <col min="3316" max="3557" width="9.109375" style="16"/>
    <col min="3558" max="3561" width="2.5546875" style="16" customWidth="1"/>
    <col min="3562" max="3562" width="38" style="16" customWidth="1"/>
    <col min="3563" max="3563" width="9.109375" style="16"/>
    <col min="3564" max="3564" width="1.5546875" style="16" customWidth="1"/>
    <col min="3565" max="3565" width="13.5546875" style="16" customWidth="1"/>
    <col min="3566" max="3566" width="1.5546875" style="16" customWidth="1"/>
    <col min="3567" max="3567" width="13.5546875" style="16" customWidth="1"/>
    <col min="3568" max="3568" width="9.109375" style="16"/>
    <col min="3569" max="3569" width="16.44140625" style="16" customWidth="1"/>
    <col min="3570" max="3570" width="13.88671875" style="16" customWidth="1"/>
    <col min="3571" max="3571" width="9.44140625" style="16" bestFit="1" customWidth="1"/>
    <col min="3572" max="3813" width="9.109375" style="16"/>
    <col min="3814" max="3817" width="2.5546875" style="16" customWidth="1"/>
    <col min="3818" max="3818" width="38" style="16" customWidth="1"/>
    <col min="3819" max="3819" width="9.109375" style="16"/>
    <col min="3820" max="3820" width="1.5546875" style="16" customWidth="1"/>
    <col min="3821" max="3821" width="13.5546875" style="16" customWidth="1"/>
    <col min="3822" max="3822" width="1.5546875" style="16" customWidth="1"/>
    <col min="3823" max="3823" width="13.5546875" style="16" customWidth="1"/>
    <col min="3824" max="3824" width="9.109375" style="16"/>
    <col min="3825" max="3825" width="16.44140625" style="16" customWidth="1"/>
    <col min="3826" max="3826" width="13.88671875" style="16" customWidth="1"/>
    <col min="3827" max="3827" width="9.44140625" style="16" bestFit="1" customWidth="1"/>
    <col min="3828" max="4069" width="9.109375" style="16"/>
    <col min="4070" max="4073" width="2.5546875" style="16" customWidth="1"/>
    <col min="4074" max="4074" width="38" style="16" customWidth="1"/>
    <col min="4075" max="4075" width="9.109375" style="16"/>
    <col min="4076" max="4076" width="1.5546875" style="16" customWidth="1"/>
    <col min="4077" max="4077" width="13.5546875" style="16" customWidth="1"/>
    <col min="4078" max="4078" width="1.5546875" style="16" customWidth="1"/>
    <col min="4079" max="4079" width="13.5546875" style="16" customWidth="1"/>
    <col min="4080" max="4080" width="9.109375" style="16"/>
    <col min="4081" max="4081" width="16.44140625" style="16" customWidth="1"/>
    <col min="4082" max="4082" width="13.88671875" style="16" customWidth="1"/>
    <col min="4083" max="4083" width="9.44140625" style="16" bestFit="1" customWidth="1"/>
    <col min="4084" max="4325" width="9.109375" style="16"/>
    <col min="4326" max="4329" width="2.5546875" style="16" customWidth="1"/>
    <col min="4330" max="4330" width="38" style="16" customWidth="1"/>
    <col min="4331" max="4331" width="9.109375" style="16"/>
    <col min="4332" max="4332" width="1.5546875" style="16" customWidth="1"/>
    <col min="4333" max="4333" width="13.5546875" style="16" customWidth="1"/>
    <col min="4334" max="4334" width="1.5546875" style="16" customWidth="1"/>
    <col min="4335" max="4335" width="13.5546875" style="16" customWidth="1"/>
    <col min="4336" max="4336" width="9.109375" style="16"/>
    <col min="4337" max="4337" width="16.44140625" style="16" customWidth="1"/>
    <col min="4338" max="4338" width="13.88671875" style="16" customWidth="1"/>
    <col min="4339" max="4339" width="9.44140625" style="16" bestFit="1" customWidth="1"/>
    <col min="4340" max="4581" width="9.109375" style="16"/>
    <col min="4582" max="4585" width="2.5546875" style="16" customWidth="1"/>
    <col min="4586" max="4586" width="38" style="16" customWidth="1"/>
    <col min="4587" max="4587" width="9.109375" style="16"/>
    <col min="4588" max="4588" width="1.5546875" style="16" customWidth="1"/>
    <col min="4589" max="4589" width="13.5546875" style="16" customWidth="1"/>
    <col min="4590" max="4590" width="1.5546875" style="16" customWidth="1"/>
    <col min="4591" max="4591" width="13.5546875" style="16" customWidth="1"/>
    <col min="4592" max="4592" width="9.109375" style="16"/>
    <col min="4593" max="4593" width="16.44140625" style="16" customWidth="1"/>
    <col min="4594" max="4594" width="13.88671875" style="16" customWidth="1"/>
    <col min="4595" max="4595" width="9.44140625" style="16" bestFit="1" customWidth="1"/>
    <col min="4596" max="4837" width="9.109375" style="16"/>
    <col min="4838" max="4841" width="2.5546875" style="16" customWidth="1"/>
    <col min="4842" max="4842" width="38" style="16" customWidth="1"/>
    <col min="4843" max="4843" width="9.109375" style="16"/>
    <col min="4844" max="4844" width="1.5546875" style="16" customWidth="1"/>
    <col min="4845" max="4845" width="13.5546875" style="16" customWidth="1"/>
    <col min="4846" max="4846" width="1.5546875" style="16" customWidth="1"/>
    <col min="4847" max="4847" width="13.5546875" style="16" customWidth="1"/>
    <col min="4848" max="4848" width="9.109375" style="16"/>
    <col min="4849" max="4849" width="16.44140625" style="16" customWidth="1"/>
    <col min="4850" max="4850" width="13.88671875" style="16" customWidth="1"/>
    <col min="4851" max="4851" width="9.44140625" style="16" bestFit="1" customWidth="1"/>
    <col min="4852" max="5093" width="9.109375" style="16"/>
    <col min="5094" max="5097" width="2.5546875" style="16" customWidth="1"/>
    <col min="5098" max="5098" width="38" style="16" customWidth="1"/>
    <col min="5099" max="5099" width="9.109375" style="16"/>
    <col min="5100" max="5100" width="1.5546875" style="16" customWidth="1"/>
    <col min="5101" max="5101" width="13.5546875" style="16" customWidth="1"/>
    <col min="5102" max="5102" width="1.5546875" style="16" customWidth="1"/>
    <col min="5103" max="5103" width="13.5546875" style="16" customWidth="1"/>
    <col min="5104" max="5104" width="9.109375" style="16"/>
    <col min="5105" max="5105" width="16.44140625" style="16" customWidth="1"/>
    <col min="5106" max="5106" width="13.88671875" style="16" customWidth="1"/>
    <col min="5107" max="5107" width="9.44140625" style="16" bestFit="1" customWidth="1"/>
    <col min="5108" max="5349" width="9.109375" style="16"/>
    <col min="5350" max="5353" width="2.5546875" style="16" customWidth="1"/>
    <col min="5354" max="5354" width="38" style="16" customWidth="1"/>
    <col min="5355" max="5355" width="9.109375" style="16"/>
    <col min="5356" max="5356" width="1.5546875" style="16" customWidth="1"/>
    <col min="5357" max="5357" width="13.5546875" style="16" customWidth="1"/>
    <col min="5358" max="5358" width="1.5546875" style="16" customWidth="1"/>
    <col min="5359" max="5359" width="13.5546875" style="16" customWidth="1"/>
    <col min="5360" max="5360" width="9.109375" style="16"/>
    <col min="5361" max="5361" width="16.44140625" style="16" customWidth="1"/>
    <col min="5362" max="5362" width="13.88671875" style="16" customWidth="1"/>
    <col min="5363" max="5363" width="9.44140625" style="16" bestFit="1" customWidth="1"/>
    <col min="5364" max="5605" width="9.109375" style="16"/>
    <col min="5606" max="5609" width="2.5546875" style="16" customWidth="1"/>
    <col min="5610" max="5610" width="38" style="16" customWidth="1"/>
    <col min="5611" max="5611" width="9.109375" style="16"/>
    <col min="5612" max="5612" width="1.5546875" style="16" customWidth="1"/>
    <col min="5613" max="5613" width="13.5546875" style="16" customWidth="1"/>
    <col min="5614" max="5614" width="1.5546875" style="16" customWidth="1"/>
    <col min="5615" max="5615" width="13.5546875" style="16" customWidth="1"/>
    <col min="5616" max="5616" width="9.109375" style="16"/>
    <col min="5617" max="5617" width="16.44140625" style="16" customWidth="1"/>
    <col min="5618" max="5618" width="13.88671875" style="16" customWidth="1"/>
    <col min="5619" max="5619" width="9.44140625" style="16" bestFit="1" customWidth="1"/>
    <col min="5620" max="5861" width="9.109375" style="16"/>
    <col min="5862" max="5865" width="2.5546875" style="16" customWidth="1"/>
    <col min="5866" max="5866" width="38" style="16" customWidth="1"/>
    <col min="5867" max="5867" width="9.109375" style="16"/>
    <col min="5868" max="5868" width="1.5546875" style="16" customWidth="1"/>
    <col min="5869" max="5869" width="13.5546875" style="16" customWidth="1"/>
    <col min="5870" max="5870" width="1.5546875" style="16" customWidth="1"/>
    <col min="5871" max="5871" width="13.5546875" style="16" customWidth="1"/>
    <col min="5872" max="5872" width="9.109375" style="16"/>
    <col min="5873" max="5873" width="16.44140625" style="16" customWidth="1"/>
    <col min="5874" max="5874" width="13.88671875" style="16" customWidth="1"/>
    <col min="5875" max="5875" width="9.44140625" style="16" bestFit="1" customWidth="1"/>
    <col min="5876" max="6117" width="9.109375" style="16"/>
    <col min="6118" max="6121" width="2.5546875" style="16" customWidth="1"/>
    <col min="6122" max="6122" width="38" style="16" customWidth="1"/>
    <col min="6123" max="6123" width="9.109375" style="16"/>
    <col min="6124" max="6124" width="1.5546875" style="16" customWidth="1"/>
    <col min="6125" max="6125" width="13.5546875" style="16" customWidth="1"/>
    <col min="6126" max="6126" width="1.5546875" style="16" customWidth="1"/>
    <col min="6127" max="6127" width="13.5546875" style="16" customWidth="1"/>
    <col min="6128" max="6128" width="9.109375" style="16"/>
    <col min="6129" max="6129" width="16.44140625" style="16" customWidth="1"/>
    <col min="6130" max="6130" width="13.88671875" style="16" customWidth="1"/>
    <col min="6131" max="6131" width="9.44140625" style="16" bestFit="1" customWidth="1"/>
    <col min="6132" max="6373" width="9.109375" style="16"/>
    <col min="6374" max="6377" width="2.5546875" style="16" customWidth="1"/>
    <col min="6378" max="6378" width="38" style="16" customWidth="1"/>
    <col min="6379" max="6379" width="9.109375" style="16"/>
    <col min="6380" max="6380" width="1.5546875" style="16" customWidth="1"/>
    <col min="6381" max="6381" width="13.5546875" style="16" customWidth="1"/>
    <col min="6382" max="6382" width="1.5546875" style="16" customWidth="1"/>
    <col min="6383" max="6383" width="13.5546875" style="16" customWidth="1"/>
    <col min="6384" max="6384" width="9.109375" style="16"/>
    <col min="6385" max="6385" width="16.44140625" style="16" customWidth="1"/>
    <col min="6386" max="6386" width="13.88671875" style="16" customWidth="1"/>
    <col min="6387" max="6387" width="9.44140625" style="16" bestFit="1" customWidth="1"/>
    <col min="6388" max="6629" width="9.109375" style="16"/>
    <col min="6630" max="6633" width="2.5546875" style="16" customWidth="1"/>
    <col min="6634" max="6634" width="38" style="16" customWidth="1"/>
    <col min="6635" max="6635" width="9.109375" style="16"/>
    <col min="6636" max="6636" width="1.5546875" style="16" customWidth="1"/>
    <col min="6637" max="6637" width="13.5546875" style="16" customWidth="1"/>
    <col min="6638" max="6638" width="1.5546875" style="16" customWidth="1"/>
    <col min="6639" max="6639" width="13.5546875" style="16" customWidth="1"/>
    <col min="6640" max="6640" width="9.109375" style="16"/>
    <col min="6641" max="6641" width="16.44140625" style="16" customWidth="1"/>
    <col min="6642" max="6642" width="13.88671875" style="16" customWidth="1"/>
    <col min="6643" max="6643" width="9.44140625" style="16" bestFit="1" customWidth="1"/>
    <col min="6644" max="6885" width="9.109375" style="16"/>
    <col min="6886" max="6889" width="2.5546875" style="16" customWidth="1"/>
    <col min="6890" max="6890" width="38" style="16" customWidth="1"/>
    <col min="6891" max="6891" width="9.109375" style="16"/>
    <col min="6892" max="6892" width="1.5546875" style="16" customWidth="1"/>
    <col min="6893" max="6893" width="13.5546875" style="16" customWidth="1"/>
    <col min="6894" max="6894" width="1.5546875" style="16" customWidth="1"/>
    <col min="6895" max="6895" width="13.5546875" style="16" customWidth="1"/>
    <col min="6896" max="6896" width="9.109375" style="16"/>
    <col min="6897" max="6897" width="16.44140625" style="16" customWidth="1"/>
    <col min="6898" max="6898" width="13.88671875" style="16" customWidth="1"/>
    <col min="6899" max="6899" width="9.44140625" style="16" bestFit="1" customWidth="1"/>
    <col min="6900" max="7141" width="9.109375" style="16"/>
    <col min="7142" max="7145" width="2.5546875" style="16" customWidth="1"/>
    <col min="7146" max="7146" width="38" style="16" customWidth="1"/>
    <col min="7147" max="7147" width="9.109375" style="16"/>
    <col min="7148" max="7148" width="1.5546875" style="16" customWidth="1"/>
    <col min="7149" max="7149" width="13.5546875" style="16" customWidth="1"/>
    <col min="7150" max="7150" width="1.5546875" style="16" customWidth="1"/>
    <col min="7151" max="7151" width="13.5546875" style="16" customWidth="1"/>
    <col min="7152" max="7152" width="9.109375" style="16"/>
    <col min="7153" max="7153" width="16.44140625" style="16" customWidth="1"/>
    <col min="7154" max="7154" width="13.88671875" style="16" customWidth="1"/>
    <col min="7155" max="7155" width="9.44140625" style="16" bestFit="1" customWidth="1"/>
    <col min="7156" max="7397" width="9.109375" style="16"/>
    <col min="7398" max="7401" width="2.5546875" style="16" customWidth="1"/>
    <col min="7402" max="7402" width="38" style="16" customWidth="1"/>
    <col min="7403" max="7403" width="9.109375" style="16"/>
    <col min="7404" max="7404" width="1.5546875" style="16" customWidth="1"/>
    <col min="7405" max="7405" width="13.5546875" style="16" customWidth="1"/>
    <col min="7406" max="7406" width="1.5546875" style="16" customWidth="1"/>
    <col min="7407" max="7407" width="13.5546875" style="16" customWidth="1"/>
    <col min="7408" max="7408" width="9.109375" style="16"/>
    <col min="7409" max="7409" width="16.44140625" style="16" customWidth="1"/>
    <col min="7410" max="7410" width="13.88671875" style="16" customWidth="1"/>
    <col min="7411" max="7411" width="9.44140625" style="16" bestFit="1" customWidth="1"/>
    <col min="7412" max="7653" width="9.109375" style="16"/>
    <col min="7654" max="7657" width="2.5546875" style="16" customWidth="1"/>
    <col min="7658" max="7658" width="38" style="16" customWidth="1"/>
    <col min="7659" max="7659" width="9.109375" style="16"/>
    <col min="7660" max="7660" width="1.5546875" style="16" customWidth="1"/>
    <col min="7661" max="7661" width="13.5546875" style="16" customWidth="1"/>
    <col min="7662" max="7662" width="1.5546875" style="16" customWidth="1"/>
    <col min="7663" max="7663" width="13.5546875" style="16" customWidth="1"/>
    <col min="7664" max="7664" width="9.109375" style="16"/>
    <col min="7665" max="7665" width="16.44140625" style="16" customWidth="1"/>
    <col min="7666" max="7666" width="13.88671875" style="16" customWidth="1"/>
    <col min="7667" max="7667" width="9.44140625" style="16" bestFit="1" customWidth="1"/>
    <col min="7668" max="7909" width="9.109375" style="16"/>
    <col min="7910" max="7913" width="2.5546875" style="16" customWidth="1"/>
    <col min="7914" max="7914" width="38" style="16" customWidth="1"/>
    <col min="7915" max="7915" width="9.109375" style="16"/>
    <col min="7916" max="7916" width="1.5546875" style="16" customWidth="1"/>
    <col min="7917" max="7917" width="13.5546875" style="16" customWidth="1"/>
    <col min="7918" max="7918" width="1.5546875" style="16" customWidth="1"/>
    <col min="7919" max="7919" width="13.5546875" style="16" customWidth="1"/>
    <col min="7920" max="7920" width="9.109375" style="16"/>
    <col min="7921" max="7921" width="16.44140625" style="16" customWidth="1"/>
    <col min="7922" max="7922" width="13.88671875" style="16" customWidth="1"/>
    <col min="7923" max="7923" width="9.44140625" style="16" bestFit="1" customWidth="1"/>
    <col min="7924" max="8165" width="9.109375" style="16"/>
    <col min="8166" max="8169" width="2.5546875" style="16" customWidth="1"/>
    <col min="8170" max="8170" width="38" style="16" customWidth="1"/>
    <col min="8171" max="8171" width="9.109375" style="16"/>
    <col min="8172" max="8172" width="1.5546875" style="16" customWidth="1"/>
    <col min="8173" max="8173" width="13.5546875" style="16" customWidth="1"/>
    <col min="8174" max="8174" width="1.5546875" style="16" customWidth="1"/>
    <col min="8175" max="8175" width="13.5546875" style="16" customWidth="1"/>
    <col min="8176" max="8176" width="9.109375" style="16"/>
    <col min="8177" max="8177" width="16.44140625" style="16" customWidth="1"/>
    <col min="8178" max="8178" width="13.88671875" style="16" customWidth="1"/>
    <col min="8179" max="8179" width="9.44140625" style="16" bestFit="1" customWidth="1"/>
    <col min="8180" max="8421" width="9.109375" style="16"/>
    <col min="8422" max="8425" width="2.5546875" style="16" customWidth="1"/>
    <col min="8426" max="8426" width="38" style="16" customWidth="1"/>
    <col min="8427" max="8427" width="9.109375" style="16"/>
    <col min="8428" max="8428" width="1.5546875" style="16" customWidth="1"/>
    <col min="8429" max="8429" width="13.5546875" style="16" customWidth="1"/>
    <col min="8430" max="8430" width="1.5546875" style="16" customWidth="1"/>
    <col min="8431" max="8431" width="13.5546875" style="16" customWidth="1"/>
    <col min="8432" max="8432" width="9.109375" style="16"/>
    <col min="8433" max="8433" width="16.44140625" style="16" customWidth="1"/>
    <col min="8434" max="8434" width="13.88671875" style="16" customWidth="1"/>
    <col min="8435" max="8435" width="9.44140625" style="16" bestFit="1" customWidth="1"/>
    <col min="8436" max="8677" width="9.109375" style="16"/>
    <col min="8678" max="8681" width="2.5546875" style="16" customWidth="1"/>
    <col min="8682" max="8682" width="38" style="16" customWidth="1"/>
    <col min="8683" max="8683" width="9.109375" style="16"/>
    <col min="8684" max="8684" width="1.5546875" style="16" customWidth="1"/>
    <col min="8685" max="8685" width="13.5546875" style="16" customWidth="1"/>
    <col min="8686" max="8686" width="1.5546875" style="16" customWidth="1"/>
    <col min="8687" max="8687" width="13.5546875" style="16" customWidth="1"/>
    <col min="8688" max="8688" width="9.109375" style="16"/>
    <col min="8689" max="8689" width="16.44140625" style="16" customWidth="1"/>
    <col min="8690" max="8690" width="13.88671875" style="16" customWidth="1"/>
    <col min="8691" max="8691" width="9.44140625" style="16" bestFit="1" customWidth="1"/>
    <col min="8692" max="8933" width="9.109375" style="16"/>
    <col min="8934" max="8937" width="2.5546875" style="16" customWidth="1"/>
    <col min="8938" max="8938" width="38" style="16" customWidth="1"/>
    <col min="8939" max="8939" width="9.109375" style="16"/>
    <col min="8940" max="8940" width="1.5546875" style="16" customWidth="1"/>
    <col min="8941" max="8941" width="13.5546875" style="16" customWidth="1"/>
    <col min="8942" max="8942" width="1.5546875" style="16" customWidth="1"/>
    <col min="8943" max="8943" width="13.5546875" style="16" customWidth="1"/>
    <col min="8944" max="8944" width="9.109375" style="16"/>
    <col min="8945" max="8945" width="16.44140625" style="16" customWidth="1"/>
    <col min="8946" max="8946" width="13.88671875" style="16" customWidth="1"/>
    <col min="8947" max="8947" width="9.44140625" style="16" bestFit="1" customWidth="1"/>
    <col min="8948" max="9189" width="9.109375" style="16"/>
    <col min="9190" max="9193" width="2.5546875" style="16" customWidth="1"/>
    <col min="9194" max="9194" width="38" style="16" customWidth="1"/>
    <col min="9195" max="9195" width="9.109375" style="16"/>
    <col min="9196" max="9196" width="1.5546875" style="16" customWidth="1"/>
    <col min="9197" max="9197" width="13.5546875" style="16" customWidth="1"/>
    <col min="9198" max="9198" width="1.5546875" style="16" customWidth="1"/>
    <col min="9199" max="9199" width="13.5546875" style="16" customWidth="1"/>
    <col min="9200" max="9200" width="9.109375" style="16"/>
    <col min="9201" max="9201" width="16.44140625" style="16" customWidth="1"/>
    <col min="9202" max="9202" width="13.88671875" style="16" customWidth="1"/>
    <col min="9203" max="9203" width="9.44140625" style="16" bestFit="1" customWidth="1"/>
    <col min="9204" max="9445" width="9.109375" style="16"/>
    <col min="9446" max="9449" width="2.5546875" style="16" customWidth="1"/>
    <col min="9450" max="9450" width="38" style="16" customWidth="1"/>
    <col min="9451" max="9451" width="9.109375" style="16"/>
    <col min="9452" max="9452" width="1.5546875" style="16" customWidth="1"/>
    <col min="9453" max="9453" width="13.5546875" style="16" customWidth="1"/>
    <col min="9454" max="9454" width="1.5546875" style="16" customWidth="1"/>
    <col min="9455" max="9455" width="13.5546875" style="16" customWidth="1"/>
    <col min="9456" max="9456" width="9.109375" style="16"/>
    <col min="9457" max="9457" width="16.44140625" style="16" customWidth="1"/>
    <col min="9458" max="9458" width="13.88671875" style="16" customWidth="1"/>
    <col min="9459" max="9459" width="9.44140625" style="16" bestFit="1" customWidth="1"/>
    <col min="9460" max="9701" width="9.109375" style="16"/>
    <col min="9702" max="9705" width="2.5546875" style="16" customWidth="1"/>
    <col min="9706" max="9706" width="38" style="16" customWidth="1"/>
    <col min="9707" max="9707" width="9.109375" style="16"/>
    <col min="9708" max="9708" width="1.5546875" style="16" customWidth="1"/>
    <col min="9709" max="9709" width="13.5546875" style="16" customWidth="1"/>
    <col min="9710" max="9710" width="1.5546875" style="16" customWidth="1"/>
    <col min="9711" max="9711" width="13.5546875" style="16" customWidth="1"/>
    <col min="9712" max="9712" width="9.109375" style="16"/>
    <col min="9713" max="9713" width="16.44140625" style="16" customWidth="1"/>
    <col min="9714" max="9714" width="13.88671875" style="16" customWidth="1"/>
    <col min="9715" max="9715" width="9.44140625" style="16" bestFit="1" customWidth="1"/>
    <col min="9716" max="9957" width="9.109375" style="16"/>
    <col min="9958" max="9961" width="2.5546875" style="16" customWidth="1"/>
    <col min="9962" max="9962" width="38" style="16" customWidth="1"/>
    <col min="9963" max="9963" width="9.109375" style="16"/>
    <col min="9964" max="9964" width="1.5546875" style="16" customWidth="1"/>
    <col min="9965" max="9965" width="13.5546875" style="16" customWidth="1"/>
    <col min="9966" max="9966" width="1.5546875" style="16" customWidth="1"/>
    <col min="9967" max="9967" width="13.5546875" style="16" customWidth="1"/>
    <col min="9968" max="9968" width="9.109375" style="16"/>
    <col min="9969" max="9969" width="16.44140625" style="16" customWidth="1"/>
    <col min="9970" max="9970" width="13.88671875" style="16" customWidth="1"/>
    <col min="9971" max="9971" width="9.44140625" style="16" bestFit="1" customWidth="1"/>
    <col min="9972" max="10213" width="9.109375" style="16"/>
    <col min="10214" max="10217" width="2.5546875" style="16" customWidth="1"/>
    <col min="10218" max="10218" width="38" style="16" customWidth="1"/>
    <col min="10219" max="10219" width="9.109375" style="16"/>
    <col min="10220" max="10220" width="1.5546875" style="16" customWidth="1"/>
    <col min="10221" max="10221" width="13.5546875" style="16" customWidth="1"/>
    <col min="10222" max="10222" width="1.5546875" style="16" customWidth="1"/>
    <col min="10223" max="10223" width="13.5546875" style="16" customWidth="1"/>
    <col min="10224" max="10224" width="9.109375" style="16"/>
    <col min="10225" max="10225" width="16.44140625" style="16" customWidth="1"/>
    <col min="10226" max="10226" width="13.88671875" style="16" customWidth="1"/>
    <col min="10227" max="10227" width="9.44140625" style="16" bestFit="1" customWidth="1"/>
    <col min="10228" max="10469" width="9.109375" style="16"/>
    <col min="10470" max="10473" width="2.5546875" style="16" customWidth="1"/>
    <col min="10474" max="10474" width="38" style="16" customWidth="1"/>
    <col min="10475" max="10475" width="9.109375" style="16"/>
    <col min="10476" max="10476" width="1.5546875" style="16" customWidth="1"/>
    <col min="10477" max="10477" width="13.5546875" style="16" customWidth="1"/>
    <col min="10478" max="10478" width="1.5546875" style="16" customWidth="1"/>
    <col min="10479" max="10479" width="13.5546875" style="16" customWidth="1"/>
    <col min="10480" max="10480" width="9.109375" style="16"/>
    <col min="10481" max="10481" width="16.44140625" style="16" customWidth="1"/>
    <col min="10482" max="10482" width="13.88671875" style="16" customWidth="1"/>
    <col min="10483" max="10483" width="9.44140625" style="16" bestFit="1" customWidth="1"/>
    <col min="10484" max="10725" width="9.109375" style="16"/>
    <col min="10726" max="10729" width="2.5546875" style="16" customWidth="1"/>
    <col min="10730" max="10730" width="38" style="16" customWidth="1"/>
    <col min="10731" max="10731" width="9.109375" style="16"/>
    <col min="10732" max="10732" width="1.5546875" style="16" customWidth="1"/>
    <col min="10733" max="10733" width="13.5546875" style="16" customWidth="1"/>
    <col min="10734" max="10734" width="1.5546875" style="16" customWidth="1"/>
    <col min="10735" max="10735" width="13.5546875" style="16" customWidth="1"/>
    <col min="10736" max="10736" width="9.109375" style="16"/>
    <col min="10737" max="10737" width="16.44140625" style="16" customWidth="1"/>
    <col min="10738" max="10738" width="13.88671875" style="16" customWidth="1"/>
    <col min="10739" max="10739" width="9.44140625" style="16" bestFit="1" customWidth="1"/>
    <col min="10740" max="10981" width="9.109375" style="16"/>
    <col min="10982" max="10985" width="2.5546875" style="16" customWidth="1"/>
    <col min="10986" max="10986" width="38" style="16" customWidth="1"/>
    <col min="10987" max="10987" width="9.109375" style="16"/>
    <col min="10988" max="10988" width="1.5546875" style="16" customWidth="1"/>
    <col min="10989" max="10989" width="13.5546875" style="16" customWidth="1"/>
    <col min="10990" max="10990" width="1.5546875" style="16" customWidth="1"/>
    <col min="10991" max="10991" width="13.5546875" style="16" customWidth="1"/>
    <col min="10992" max="10992" width="9.109375" style="16"/>
    <col min="10993" max="10993" width="16.44140625" style="16" customWidth="1"/>
    <col min="10994" max="10994" width="13.88671875" style="16" customWidth="1"/>
    <col min="10995" max="10995" width="9.44140625" style="16" bestFit="1" customWidth="1"/>
    <col min="10996" max="11237" width="9.109375" style="16"/>
    <col min="11238" max="11241" width="2.5546875" style="16" customWidth="1"/>
    <col min="11242" max="11242" width="38" style="16" customWidth="1"/>
    <col min="11243" max="11243" width="9.109375" style="16"/>
    <col min="11244" max="11244" width="1.5546875" style="16" customWidth="1"/>
    <col min="11245" max="11245" width="13.5546875" style="16" customWidth="1"/>
    <col min="11246" max="11246" width="1.5546875" style="16" customWidth="1"/>
    <col min="11247" max="11247" width="13.5546875" style="16" customWidth="1"/>
    <col min="11248" max="11248" width="9.109375" style="16"/>
    <col min="11249" max="11249" width="16.44140625" style="16" customWidth="1"/>
    <col min="11250" max="11250" width="13.88671875" style="16" customWidth="1"/>
    <col min="11251" max="11251" width="9.44140625" style="16" bestFit="1" customWidth="1"/>
    <col min="11252" max="11493" width="9.109375" style="16"/>
    <col min="11494" max="11497" width="2.5546875" style="16" customWidth="1"/>
    <col min="11498" max="11498" width="38" style="16" customWidth="1"/>
    <col min="11499" max="11499" width="9.109375" style="16"/>
    <col min="11500" max="11500" width="1.5546875" style="16" customWidth="1"/>
    <col min="11501" max="11501" width="13.5546875" style="16" customWidth="1"/>
    <col min="11502" max="11502" width="1.5546875" style="16" customWidth="1"/>
    <col min="11503" max="11503" width="13.5546875" style="16" customWidth="1"/>
    <col min="11504" max="11504" width="9.109375" style="16"/>
    <col min="11505" max="11505" width="16.44140625" style="16" customWidth="1"/>
    <col min="11506" max="11506" width="13.88671875" style="16" customWidth="1"/>
    <col min="11507" max="11507" width="9.44140625" style="16" bestFit="1" customWidth="1"/>
    <col min="11508" max="11749" width="9.109375" style="16"/>
    <col min="11750" max="11753" width="2.5546875" style="16" customWidth="1"/>
    <col min="11754" max="11754" width="38" style="16" customWidth="1"/>
    <col min="11755" max="11755" width="9.109375" style="16"/>
    <col min="11756" max="11756" width="1.5546875" style="16" customWidth="1"/>
    <col min="11757" max="11757" width="13.5546875" style="16" customWidth="1"/>
    <col min="11758" max="11758" width="1.5546875" style="16" customWidth="1"/>
    <col min="11759" max="11759" width="13.5546875" style="16" customWidth="1"/>
    <col min="11760" max="11760" width="9.109375" style="16"/>
    <col min="11761" max="11761" width="16.44140625" style="16" customWidth="1"/>
    <col min="11762" max="11762" width="13.88671875" style="16" customWidth="1"/>
    <col min="11763" max="11763" width="9.44140625" style="16" bestFit="1" customWidth="1"/>
    <col min="11764" max="12005" width="9.109375" style="16"/>
    <col min="12006" max="12009" width="2.5546875" style="16" customWidth="1"/>
    <col min="12010" max="12010" width="38" style="16" customWidth="1"/>
    <col min="12011" max="12011" width="9.109375" style="16"/>
    <col min="12012" max="12012" width="1.5546875" style="16" customWidth="1"/>
    <col min="12013" max="12013" width="13.5546875" style="16" customWidth="1"/>
    <col min="12014" max="12014" width="1.5546875" style="16" customWidth="1"/>
    <col min="12015" max="12015" width="13.5546875" style="16" customWidth="1"/>
    <col min="12016" max="12016" width="9.109375" style="16"/>
    <col min="12017" max="12017" width="16.44140625" style="16" customWidth="1"/>
    <col min="12018" max="12018" width="13.88671875" style="16" customWidth="1"/>
    <col min="12019" max="12019" width="9.44140625" style="16" bestFit="1" customWidth="1"/>
    <col min="12020" max="12261" width="9.109375" style="16"/>
    <col min="12262" max="12265" width="2.5546875" style="16" customWidth="1"/>
    <col min="12266" max="12266" width="38" style="16" customWidth="1"/>
    <col min="12267" max="12267" width="9.109375" style="16"/>
    <col min="12268" max="12268" width="1.5546875" style="16" customWidth="1"/>
    <col min="12269" max="12269" width="13.5546875" style="16" customWidth="1"/>
    <col min="12270" max="12270" width="1.5546875" style="16" customWidth="1"/>
    <col min="12271" max="12271" width="13.5546875" style="16" customWidth="1"/>
    <col min="12272" max="12272" width="9.109375" style="16"/>
    <col min="12273" max="12273" width="16.44140625" style="16" customWidth="1"/>
    <col min="12274" max="12274" width="13.88671875" style="16" customWidth="1"/>
    <col min="12275" max="12275" width="9.44140625" style="16" bestFit="1" customWidth="1"/>
    <col min="12276" max="12517" width="9.109375" style="16"/>
    <col min="12518" max="12521" width="2.5546875" style="16" customWidth="1"/>
    <col min="12522" max="12522" width="38" style="16" customWidth="1"/>
    <col min="12523" max="12523" width="9.109375" style="16"/>
    <col min="12524" max="12524" width="1.5546875" style="16" customWidth="1"/>
    <col min="12525" max="12525" width="13.5546875" style="16" customWidth="1"/>
    <col min="12526" max="12526" width="1.5546875" style="16" customWidth="1"/>
    <col min="12527" max="12527" width="13.5546875" style="16" customWidth="1"/>
    <col min="12528" max="12528" width="9.109375" style="16"/>
    <col min="12529" max="12529" width="16.44140625" style="16" customWidth="1"/>
    <col min="12530" max="12530" width="13.88671875" style="16" customWidth="1"/>
    <col min="12531" max="12531" width="9.44140625" style="16" bestFit="1" customWidth="1"/>
    <col min="12532" max="12773" width="9.109375" style="16"/>
    <col min="12774" max="12777" width="2.5546875" style="16" customWidth="1"/>
    <col min="12778" max="12778" width="38" style="16" customWidth="1"/>
    <col min="12779" max="12779" width="9.109375" style="16"/>
    <col min="12780" max="12780" width="1.5546875" style="16" customWidth="1"/>
    <col min="12781" max="12781" width="13.5546875" style="16" customWidth="1"/>
    <col min="12782" max="12782" width="1.5546875" style="16" customWidth="1"/>
    <col min="12783" max="12783" width="13.5546875" style="16" customWidth="1"/>
    <col min="12784" max="12784" width="9.109375" style="16"/>
    <col min="12785" max="12785" width="16.44140625" style="16" customWidth="1"/>
    <col min="12786" max="12786" width="13.88671875" style="16" customWidth="1"/>
    <col min="12787" max="12787" width="9.44140625" style="16" bestFit="1" customWidth="1"/>
    <col min="12788" max="13029" width="9.109375" style="16"/>
    <col min="13030" max="13033" width="2.5546875" style="16" customWidth="1"/>
    <col min="13034" max="13034" width="38" style="16" customWidth="1"/>
    <col min="13035" max="13035" width="9.109375" style="16"/>
    <col min="13036" max="13036" width="1.5546875" style="16" customWidth="1"/>
    <col min="13037" max="13037" width="13.5546875" style="16" customWidth="1"/>
    <col min="13038" max="13038" width="1.5546875" style="16" customWidth="1"/>
    <col min="13039" max="13039" width="13.5546875" style="16" customWidth="1"/>
    <col min="13040" max="13040" width="9.109375" style="16"/>
    <col min="13041" max="13041" width="16.44140625" style="16" customWidth="1"/>
    <col min="13042" max="13042" width="13.88671875" style="16" customWidth="1"/>
    <col min="13043" max="13043" width="9.44140625" style="16" bestFit="1" customWidth="1"/>
    <col min="13044" max="13285" width="9.109375" style="16"/>
    <col min="13286" max="13289" width="2.5546875" style="16" customWidth="1"/>
    <col min="13290" max="13290" width="38" style="16" customWidth="1"/>
    <col min="13291" max="13291" width="9.109375" style="16"/>
    <col min="13292" max="13292" width="1.5546875" style="16" customWidth="1"/>
    <col min="13293" max="13293" width="13.5546875" style="16" customWidth="1"/>
    <col min="13294" max="13294" width="1.5546875" style="16" customWidth="1"/>
    <col min="13295" max="13295" width="13.5546875" style="16" customWidth="1"/>
    <col min="13296" max="13296" width="9.109375" style="16"/>
    <col min="13297" max="13297" width="16.44140625" style="16" customWidth="1"/>
    <col min="13298" max="13298" width="13.88671875" style="16" customWidth="1"/>
    <col min="13299" max="13299" width="9.44140625" style="16" bestFit="1" customWidth="1"/>
    <col min="13300" max="13541" width="9.109375" style="16"/>
    <col min="13542" max="13545" width="2.5546875" style="16" customWidth="1"/>
    <col min="13546" max="13546" width="38" style="16" customWidth="1"/>
    <col min="13547" max="13547" width="9.109375" style="16"/>
    <col min="13548" max="13548" width="1.5546875" style="16" customWidth="1"/>
    <col min="13549" max="13549" width="13.5546875" style="16" customWidth="1"/>
    <col min="13550" max="13550" width="1.5546875" style="16" customWidth="1"/>
    <col min="13551" max="13551" width="13.5546875" style="16" customWidth="1"/>
    <col min="13552" max="13552" width="9.109375" style="16"/>
    <col min="13553" max="13553" width="16.44140625" style="16" customWidth="1"/>
    <col min="13554" max="13554" width="13.88671875" style="16" customWidth="1"/>
    <col min="13555" max="13555" width="9.44140625" style="16" bestFit="1" customWidth="1"/>
    <col min="13556" max="13797" width="9.109375" style="16"/>
    <col min="13798" max="13801" width="2.5546875" style="16" customWidth="1"/>
    <col min="13802" max="13802" width="38" style="16" customWidth="1"/>
    <col min="13803" max="13803" width="9.109375" style="16"/>
    <col min="13804" max="13804" width="1.5546875" style="16" customWidth="1"/>
    <col min="13805" max="13805" width="13.5546875" style="16" customWidth="1"/>
    <col min="13806" max="13806" width="1.5546875" style="16" customWidth="1"/>
    <col min="13807" max="13807" width="13.5546875" style="16" customWidth="1"/>
    <col min="13808" max="13808" width="9.109375" style="16"/>
    <col min="13809" max="13809" width="16.44140625" style="16" customWidth="1"/>
    <col min="13810" max="13810" width="13.88671875" style="16" customWidth="1"/>
    <col min="13811" max="13811" width="9.44140625" style="16" bestFit="1" customWidth="1"/>
    <col min="13812" max="14053" width="9.109375" style="16"/>
    <col min="14054" max="14057" width="2.5546875" style="16" customWidth="1"/>
    <col min="14058" max="14058" width="38" style="16" customWidth="1"/>
    <col min="14059" max="14059" width="9.109375" style="16"/>
    <col min="14060" max="14060" width="1.5546875" style="16" customWidth="1"/>
    <col min="14061" max="14061" width="13.5546875" style="16" customWidth="1"/>
    <col min="14062" max="14062" width="1.5546875" style="16" customWidth="1"/>
    <col min="14063" max="14063" width="13.5546875" style="16" customWidth="1"/>
    <col min="14064" max="14064" width="9.109375" style="16"/>
    <col min="14065" max="14065" width="16.44140625" style="16" customWidth="1"/>
    <col min="14066" max="14066" width="13.88671875" style="16" customWidth="1"/>
    <col min="14067" max="14067" width="9.44140625" style="16" bestFit="1" customWidth="1"/>
    <col min="14068" max="14309" width="9.109375" style="16"/>
    <col min="14310" max="14313" width="2.5546875" style="16" customWidth="1"/>
    <col min="14314" max="14314" width="38" style="16" customWidth="1"/>
    <col min="14315" max="14315" width="9.109375" style="16"/>
    <col min="14316" max="14316" width="1.5546875" style="16" customWidth="1"/>
    <col min="14317" max="14317" width="13.5546875" style="16" customWidth="1"/>
    <col min="14318" max="14318" width="1.5546875" style="16" customWidth="1"/>
    <col min="14319" max="14319" width="13.5546875" style="16" customWidth="1"/>
    <col min="14320" max="14320" width="9.109375" style="16"/>
    <col min="14321" max="14321" width="16.44140625" style="16" customWidth="1"/>
    <col min="14322" max="14322" width="13.88671875" style="16" customWidth="1"/>
    <col min="14323" max="14323" width="9.44140625" style="16" bestFit="1" customWidth="1"/>
    <col min="14324" max="14565" width="9.109375" style="16"/>
    <col min="14566" max="14569" width="2.5546875" style="16" customWidth="1"/>
    <col min="14570" max="14570" width="38" style="16" customWidth="1"/>
    <col min="14571" max="14571" width="9.109375" style="16"/>
    <col min="14572" max="14572" width="1.5546875" style="16" customWidth="1"/>
    <col min="14573" max="14573" width="13.5546875" style="16" customWidth="1"/>
    <col min="14574" max="14574" width="1.5546875" style="16" customWidth="1"/>
    <col min="14575" max="14575" width="13.5546875" style="16" customWidth="1"/>
    <col min="14576" max="14576" width="9.109375" style="16"/>
    <col min="14577" max="14577" width="16.44140625" style="16" customWidth="1"/>
    <col min="14578" max="14578" width="13.88671875" style="16" customWidth="1"/>
    <col min="14579" max="14579" width="9.44140625" style="16" bestFit="1" customWidth="1"/>
    <col min="14580" max="14821" width="9.109375" style="16"/>
    <col min="14822" max="14825" width="2.5546875" style="16" customWidth="1"/>
    <col min="14826" max="14826" width="38" style="16" customWidth="1"/>
    <col min="14827" max="14827" width="9.109375" style="16"/>
    <col min="14828" max="14828" width="1.5546875" style="16" customWidth="1"/>
    <col min="14829" max="14829" width="13.5546875" style="16" customWidth="1"/>
    <col min="14830" max="14830" width="1.5546875" style="16" customWidth="1"/>
    <col min="14831" max="14831" width="13.5546875" style="16" customWidth="1"/>
    <col min="14832" max="14832" width="9.109375" style="16"/>
    <col min="14833" max="14833" width="16.44140625" style="16" customWidth="1"/>
    <col min="14834" max="14834" width="13.88671875" style="16" customWidth="1"/>
    <col min="14835" max="14835" width="9.44140625" style="16" bestFit="1" customWidth="1"/>
    <col min="14836" max="15077" width="9.109375" style="16"/>
    <col min="15078" max="15081" width="2.5546875" style="16" customWidth="1"/>
    <col min="15082" max="15082" width="38" style="16" customWidth="1"/>
    <col min="15083" max="15083" width="9.109375" style="16"/>
    <col min="15084" max="15084" width="1.5546875" style="16" customWidth="1"/>
    <col min="15085" max="15085" width="13.5546875" style="16" customWidth="1"/>
    <col min="15086" max="15086" width="1.5546875" style="16" customWidth="1"/>
    <col min="15087" max="15087" width="13.5546875" style="16" customWidth="1"/>
    <col min="15088" max="15088" width="9.109375" style="16"/>
    <col min="15089" max="15089" width="16.44140625" style="16" customWidth="1"/>
    <col min="15090" max="15090" width="13.88671875" style="16" customWidth="1"/>
    <col min="15091" max="15091" width="9.44140625" style="16" bestFit="1" customWidth="1"/>
    <col min="15092" max="15333" width="9.109375" style="16"/>
    <col min="15334" max="15337" width="2.5546875" style="16" customWidth="1"/>
    <col min="15338" max="15338" width="38" style="16" customWidth="1"/>
    <col min="15339" max="15339" width="9.109375" style="16"/>
    <col min="15340" max="15340" width="1.5546875" style="16" customWidth="1"/>
    <col min="15341" max="15341" width="13.5546875" style="16" customWidth="1"/>
    <col min="15342" max="15342" width="1.5546875" style="16" customWidth="1"/>
    <col min="15343" max="15343" width="13.5546875" style="16" customWidth="1"/>
    <col min="15344" max="15344" width="9.109375" style="16"/>
    <col min="15345" max="15345" width="16.44140625" style="16" customWidth="1"/>
    <col min="15346" max="15346" width="13.88671875" style="16" customWidth="1"/>
    <col min="15347" max="15347" width="9.44140625" style="16" bestFit="1" customWidth="1"/>
    <col min="15348" max="15589" width="9.109375" style="16"/>
    <col min="15590" max="15593" width="2.5546875" style="16" customWidth="1"/>
    <col min="15594" max="15594" width="38" style="16" customWidth="1"/>
    <col min="15595" max="15595" width="9.109375" style="16"/>
    <col min="15596" max="15596" width="1.5546875" style="16" customWidth="1"/>
    <col min="15597" max="15597" width="13.5546875" style="16" customWidth="1"/>
    <col min="15598" max="15598" width="1.5546875" style="16" customWidth="1"/>
    <col min="15599" max="15599" width="13.5546875" style="16" customWidth="1"/>
    <col min="15600" max="15600" width="9.109375" style="16"/>
    <col min="15601" max="15601" width="16.44140625" style="16" customWidth="1"/>
    <col min="15602" max="15602" width="13.88671875" style="16" customWidth="1"/>
    <col min="15603" max="15603" width="9.44140625" style="16" bestFit="1" customWidth="1"/>
    <col min="15604" max="15845" width="9.109375" style="16"/>
    <col min="15846" max="15849" width="2.5546875" style="16" customWidth="1"/>
    <col min="15850" max="15850" width="38" style="16" customWidth="1"/>
    <col min="15851" max="15851" width="9.109375" style="16"/>
    <col min="15852" max="15852" width="1.5546875" style="16" customWidth="1"/>
    <col min="15853" max="15853" width="13.5546875" style="16" customWidth="1"/>
    <col min="15854" max="15854" width="1.5546875" style="16" customWidth="1"/>
    <col min="15855" max="15855" width="13.5546875" style="16" customWidth="1"/>
    <col min="15856" max="15856" width="9.109375" style="16"/>
    <col min="15857" max="15857" width="16.44140625" style="16" customWidth="1"/>
    <col min="15858" max="15858" width="13.88671875" style="16" customWidth="1"/>
    <col min="15859" max="15859" width="9.44140625" style="16" bestFit="1" customWidth="1"/>
    <col min="15860" max="16101" width="9.109375" style="16"/>
    <col min="16102" max="16105" width="2.5546875" style="16" customWidth="1"/>
    <col min="16106" max="16106" width="38" style="16" customWidth="1"/>
    <col min="16107" max="16107" width="9.109375" style="16"/>
    <col min="16108" max="16108" width="1.5546875" style="16" customWidth="1"/>
    <col min="16109" max="16109" width="13.5546875" style="16" customWidth="1"/>
    <col min="16110" max="16110" width="1.5546875" style="16" customWidth="1"/>
    <col min="16111" max="16111" width="13.5546875" style="16" customWidth="1"/>
    <col min="16112" max="16112" width="9.109375" style="16"/>
    <col min="16113" max="16113" width="16.44140625" style="16" customWidth="1"/>
    <col min="16114" max="16114" width="13.88671875" style="16" customWidth="1"/>
    <col min="16115" max="16115" width="9.44140625" style="16" bestFit="1" customWidth="1"/>
    <col min="16116" max="16379" width="9.109375" style="16"/>
    <col min="16380" max="16384" width="9.109375" style="16" customWidth="1"/>
  </cols>
  <sheetData>
    <row r="1" spans="1:10" ht="21.75" customHeight="1" x14ac:dyDescent="0.3">
      <c r="A1" s="18" t="s">
        <v>122</v>
      </c>
      <c r="B1" s="18"/>
      <c r="C1" s="1"/>
      <c r="D1" s="18"/>
      <c r="E1" s="18"/>
      <c r="F1" s="42"/>
      <c r="G1" s="18"/>
      <c r="H1" s="42"/>
      <c r="I1" s="55"/>
      <c r="J1" s="42"/>
    </row>
    <row r="2" spans="1:10" ht="21.75" customHeight="1" x14ac:dyDescent="0.3">
      <c r="A2" s="18" t="s">
        <v>81</v>
      </c>
      <c r="B2" s="18"/>
      <c r="C2" s="1"/>
      <c r="D2" s="20"/>
      <c r="E2" s="18"/>
      <c r="F2" s="42"/>
      <c r="G2" s="18"/>
      <c r="H2" s="42"/>
      <c r="I2" s="55"/>
      <c r="J2" s="42"/>
    </row>
    <row r="3" spans="1:10" ht="21.75" customHeight="1" x14ac:dyDescent="0.3">
      <c r="A3" s="90" t="s">
        <v>130</v>
      </c>
      <c r="B3" s="2"/>
      <c r="C3" s="3"/>
      <c r="D3" s="19"/>
      <c r="E3" s="2"/>
      <c r="F3" s="43"/>
      <c r="G3" s="2"/>
      <c r="H3" s="43"/>
      <c r="I3" s="54"/>
      <c r="J3" s="43"/>
    </row>
    <row r="4" spans="1:10" ht="21.75" customHeight="1" x14ac:dyDescent="0.3">
      <c r="A4" s="4"/>
      <c r="B4" s="18"/>
      <c r="C4" s="1"/>
      <c r="D4" s="20"/>
      <c r="E4" s="18"/>
      <c r="F4" s="42"/>
      <c r="G4" s="18"/>
      <c r="H4" s="42"/>
      <c r="I4" s="55"/>
      <c r="J4" s="42"/>
    </row>
    <row r="5" spans="1:10" ht="21.75" customHeight="1" x14ac:dyDescent="0.3">
      <c r="A5" s="4"/>
      <c r="B5" s="18"/>
      <c r="C5" s="1"/>
      <c r="D5" s="20"/>
      <c r="E5" s="18"/>
      <c r="F5" s="43" t="s">
        <v>138</v>
      </c>
      <c r="G5" s="92"/>
      <c r="H5" s="135" t="s">
        <v>139</v>
      </c>
      <c r="I5" s="135"/>
      <c r="J5" s="135"/>
    </row>
    <row r="6" spans="1:10" ht="21.75" customHeight="1" x14ac:dyDescent="0.3">
      <c r="A6" s="4"/>
      <c r="B6" s="18"/>
      <c r="C6" s="1"/>
      <c r="D6" s="20"/>
      <c r="E6" s="18"/>
      <c r="F6" s="27" t="s">
        <v>90</v>
      </c>
      <c r="G6" s="18"/>
      <c r="H6" s="27" t="s">
        <v>90</v>
      </c>
      <c r="I6" s="61"/>
      <c r="J6" s="27" t="s">
        <v>90</v>
      </c>
    </row>
    <row r="7" spans="1:10" ht="21.75" customHeight="1" x14ac:dyDescent="0.3">
      <c r="A7" s="4"/>
      <c r="B7" s="18"/>
      <c r="C7" s="1"/>
      <c r="D7" s="20"/>
      <c r="E7" s="18"/>
      <c r="F7" s="42" t="s">
        <v>128</v>
      </c>
      <c r="G7" s="18"/>
      <c r="H7" s="42" t="s">
        <v>128</v>
      </c>
      <c r="I7" s="55"/>
      <c r="J7" s="42" t="s">
        <v>98</v>
      </c>
    </row>
    <row r="8" spans="1:10" ht="21.75" customHeight="1" x14ac:dyDescent="0.3">
      <c r="A8" s="4"/>
      <c r="C8" s="1"/>
      <c r="D8" s="129" t="s">
        <v>1</v>
      </c>
      <c r="E8" s="4"/>
      <c r="F8" s="43" t="s">
        <v>2</v>
      </c>
      <c r="G8" s="4"/>
      <c r="H8" s="43" t="s">
        <v>2</v>
      </c>
      <c r="I8" s="9"/>
      <c r="J8" s="43" t="s">
        <v>2</v>
      </c>
    </row>
    <row r="9" spans="1:10" ht="8.1" customHeight="1" x14ac:dyDescent="0.3">
      <c r="A9" s="95"/>
      <c r="C9" s="31"/>
      <c r="D9" s="20"/>
      <c r="E9" s="4"/>
      <c r="F9" s="39"/>
      <c r="G9" s="4"/>
      <c r="H9" s="39"/>
      <c r="I9" s="9"/>
      <c r="J9" s="88"/>
    </row>
    <row r="10" spans="1:10" ht="21.75" customHeight="1" x14ac:dyDescent="0.3">
      <c r="A10" s="95" t="s">
        <v>151</v>
      </c>
      <c r="C10" s="31"/>
      <c r="D10" s="94">
        <v>5</v>
      </c>
      <c r="F10" s="39">
        <v>129995194</v>
      </c>
      <c r="H10" s="39">
        <v>129984512</v>
      </c>
      <c r="J10" s="88">
        <v>82713401</v>
      </c>
    </row>
    <row r="11" spans="1:10" ht="21.75" customHeight="1" x14ac:dyDescent="0.3">
      <c r="A11" s="95" t="s">
        <v>30</v>
      </c>
      <c r="C11" s="31"/>
      <c r="D11" s="94">
        <v>5</v>
      </c>
      <c r="F11" s="40">
        <v>41657845</v>
      </c>
      <c r="H11" s="40">
        <v>41657845</v>
      </c>
      <c r="J11" s="48">
        <v>91066517</v>
      </c>
    </row>
    <row r="12" spans="1:10" ht="8.1" customHeight="1" x14ac:dyDescent="0.3">
      <c r="A12" s="95"/>
      <c r="C12" s="31"/>
      <c r="D12" s="20"/>
      <c r="E12" s="4"/>
      <c r="F12" s="39"/>
      <c r="G12" s="4"/>
      <c r="H12" s="39"/>
      <c r="I12" s="9"/>
      <c r="J12" s="88"/>
    </row>
    <row r="13" spans="1:10" ht="21.75" customHeight="1" x14ac:dyDescent="0.3">
      <c r="A13" s="35" t="s">
        <v>29</v>
      </c>
      <c r="C13" s="31"/>
      <c r="D13" s="34"/>
      <c r="F13" s="40">
        <f>SUM(F10:F12)</f>
        <v>171653039</v>
      </c>
      <c r="H13" s="40">
        <f>SUM(H10:H12)</f>
        <v>171642357</v>
      </c>
      <c r="J13" s="48">
        <f>SUM(J10:J12)</f>
        <v>173779918</v>
      </c>
    </row>
    <row r="14" spans="1:10" ht="8.1" customHeight="1" x14ac:dyDescent="0.3">
      <c r="A14" s="95"/>
      <c r="C14" s="31"/>
      <c r="D14" s="20"/>
      <c r="E14" s="9"/>
      <c r="F14" s="39"/>
      <c r="G14" s="9"/>
      <c r="H14" s="39"/>
      <c r="I14" s="9"/>
      <c r="J14" s="88"/>
    </row>
    <row r="15" spans="1:10" ht="21.75" customHeight="1" x14ac:dyDescent="0.3">
      <c r="A15" s="16" t="s">
        <v>152</v>
      </c>
      <c r="C15" s="31"/>
      <c r="D15" s="20"/>
      <c r="E15" s="7"/>
      <c r="F15" s="30">
        <v>-112668194</v>
      </c>
      <c r="G15" s="7"/>
      <c r="H15" s="30">
        <v>-112657894</v>
      </c>
      <c r="I15" s="56"/>
      <c r="J15" s="10">
        <v>-72779104</v>
      </c>
    </row>
    <row r="16" spans="1:10" ht="21.75" customHeight="1" x14ac:dyDescent="0.3">
      <c r="A16" s="16" t="s">
        <v>38</v>
      </c>
      <c r="C16" s="31"/>
      <c r="D16" s="11"/>
      <c r="E16" s="7"/>
      <c r="F16" s="29">
        <v>-39087061</v>
      </c>
      <c r="G16" s="7"/>
      <c r="H16" s="29">
        <v>-39087061</v>
      </c>
      <c r="I16" s="56"/>
      <c r="J16" s="8">
        <v>-78624471</v>
      </c>
    </row>
    <row r="17" spans="1:17" ht="8.1" customHeight="1" x14ac:dyDescent="0.3">
      <c r="A17" s="95"/>
      <c r="C17" s="31"/>
      <c r="D17" s="20"/>
      <c r="E17" s="4"/>
      <c r="F17" s="39"/>
      <c r="G17" s="4"/>
      <c r="H17" s="39"/>
      <c r="I17" s="9"/>
      <c r="J17" s="88"/>
    </row>
    <row r="18" spans="1:17" ht="21.75" customHeight="1" x14ac:dyDescent="0.3">
      <c r="A18" s="35" t="s">
        <v>40</v>
      </c>
      <c r="C18" s="31"/>
      <c r="F18" s="40">
        <f>SUM(F15:F17)</f>
        <v>-151755255</v>
      </c>
      <c r="H18" s="40">
        <f>SUM(H15:H17)</f>
        <v>-151744955</v>
      </c>
      <c r="J18" s="48">
        <f>SUM(J15:J17)</f>
        <v>-151403575</v>
      </c>
    </row>
    <row r="19" spans="1:17" ht="9.9" customHeight="1" x14ac:dyDescent="0.3">
      <c r="C19" s="31"/>
      <c r="E19" s="4"/>
      <c r="F19" s="39"/>
      <c r="G19" s="4"/>
      <c r="H19" s="39"/>
      <c r="I19" s="9"/>
      <c r="J19" s="88"/>
    </row>
    <row r="20" spans="1:17" ht="21.75" customHeight="1" x14ac:dyDescent="0.3">
      <c r="A20" s="35" t="s">
        <v>51</v>
      </c>
      <c r="C20" s="31"/>
      <c r="D20" s="20"/>
      <c r="E20" s="4"/>
      <c r="F20" s="30">
        <f>+F13+F18</f>
        <v>19897784</v>
      </c>
      <c r="G20" s="4"/>
      <c r="H20" s="30">
        <f>+H13+H18</f>
        <v>19897402</v>
      </c>
      <c r="I20" s="9"/>
      <c r="J20" s="10">
        <f>+J13+J18</f>
        <v>22376343</v>
      </c>
    </row>
    <row r="21" spans="1:17" ht="8.1" customHeight="1" x14ac:dyDescent="0.3">
      <c r="A21" s="35"/>
      <c r="C21" s="31"/>
      <c r="F21" s="39"/>
      <c r="H21" s="39"/>
      <c r="J21" s="88"/>
    </row>
    <row r="22" spans="1:17" ht="21.75" customHeight="1" x14ac:dyDescent="0.3">
      <c r="A22" s="95" t="s">
        <v>18</v>
      </c>
      <c r="C22" s="1"/>
      <c r="D22" s="25">
        <v>18</v>
      </c>
      <c r="E22" s="7"/>
      <c r="F22" s="40">
        <v>6974312</v>
      </c>
      <c r="G22" s="7"/>
      <c r="H22" s="40">
        <v>7243827</v>
      </c>
      <c r="I22" s="56"/>
      <c r="J22" s="48">
        <v>153317</v>
      </c>
      <c r="K22" s="59"/>
      <c r="Q22" s="58"/>
    </row>
    <row r="23" spans="1:17" ht="8.1" customHeight="1" x14ac:dyDescent="0.3">
      <c r="A23" s="95"/>
      <c r="C23" s="1"/>
      <c r="D23" s="6"/>
      <c r="E23" s="7"/>
      <c r="F23" s="39"/>
      <c r="G23" s="7"/>
      <c r="H23" s="39"/>
      <c r="I23" s="56"/>
      <c r="J23" s="88"/>
    </row>
    <row r="24" spans="1:17" ht="21.75" customHeight="1" x14ac:dyDescent="0.3">
      <c r="A24" s="35" t="s">
        <v>52</v>
      </c>
      <c r="C24" s="31"/>
      <c r="D24" s="6"/>
      <c r="E24" s="7"/>
      <c r="F24" s="39">
        <f>+F20+F22</f>
        <v>26872096</v>
      </c>
      <c r="G24" s="7"/>
      <c r="H24" s="39">
        <f>+H20+H22</f>
        <v>27141229</v>
      </c>
      <c r="I24" s="56"/>
      <c r="J24" s="88">
        <f>+J20+J22</f>
        <v>22529660</v>
      </c>
      <c r="Q24" s="58"/>
    </row>
    <row r="25" spans="1:17" ht="8.1" customHeight="1" x14ac:dyDescent="0.3">
      <c r="A25" s="35"/>
      <c r="C25" s="31"/>
      <c r="F25" s="39"/>
      <c r="H25" s="39"/>
      <c r="J25" s="88"/>
    </row>
    <row r="26" spans="1:17" ht="21.75" customHeight="1" x14ac:dyDescent="0.3">
      <c r="A26" s="16" t="s">
        <v>19</v>
      </c>
      <c r="C26" s="31"/>
      <c r="E26" s="4"/>
      <c r="F26" s="39">
        <v>-1686815</v>
      </c>
      <c r="G26" s="4"/>
      <c r="H26" s="39">
        <v>-1686815</v>
      </c>
      <c r="I26" s="9"/>
      <c r="J26" s="88">
        <v>-2688075</v>
      </c>
      <c r="Q26" s="41"/>
    </row>
    <row r="27" spans="1:17" ht="21.75" customHeight="1" x14ac:dyDescent="0.3">
      <c r="A27" s="16" t="s">
        <v>20</v>
      </c>
      <c r="E27" s="4"/>
      <c r="F27" s="40">
        <v>-15805572</v>
      </c>
      <c r="G27" s="4"/>
      <c r="H27" s="40">
        <v>-15817805</v>
      </c>
      <c r="I27" s="9"/>
      <c r="J27" s="48">
        <v>-14151673</v>
      </c>
    </row>
    <row r="28" spans="1:17" ht="8.1" customHeight="1" x14ac:dyDescent="0.3">
      <c r="A28" s="21"/>
      <c r="C28" s="31"/>
      <c r="D28" s="5"/>
      <c r="E28" s="4"/>
      <c r="F28" s="39"/>
      <c r="G28" s="4"/>
      <c r="H28" s="39"/>
      <c r="I28" s="9"/>
      <c r="J28" s="88"/>
    </row>
    <row r="29" spans="1:17" ht="21.75" customHeight="1" x14ac:dyDescent="0.3">
      <c r="A29" s="18" t="s">
        <v>21</v>
      </c>
      <c r="C29" s="31"/>
      <c r="F29" s="40">
        <f>+F26+F27</f>
        <v>-17492387</v>
      </c>
      <c r="H29" s="40">
        <f>+H26+H27</f>
        <v>-17504620</v>
      </c>
      <c r="J29" s="48">
        <f>+J26+J27</f>
        <v>-16839748</v>
      </c>
    </row>
    <row r="30" spans="1:17" ht="9.9" customHeight="1" x14ac:dyDescent="0.3">
      <c r="A30" s="21"/>
      <c r="C30" s="31"/>
      <c r="D30" s="5"/>
      <c r="E30" s="4"/>
      <c r="F30" s="39"/>
      <c r="G30" s="4"/>
      <c r="H30" s="39"/>
      <c r="I30" s="9"/>
      <c r="J30" s="88"/>
    </row>
    <row r="31" spans="1:17" ht="21.75" customHeight="1" x14ac:dyDescent="0.3">
      <c r="A31" s="18" t="s">
        <v>53</v>
      </c>
      <c r="C31" s="31"/>
      <c r="E31" s="4"/>
      <c r="F31" s="45"/>
      <c r="G31" s="4"/>
      <c r="H31" s="45"/>
      <c r="J31" s="59"/>
    </row>
    <row r="32" spans="1:17" ht="21.75" customHeight="1" x14ac:dyDescent="0.3">
      <c r="A32" s="18"/>
      <c r="B32" s="18" t="s">
        <v>48</v>
      </c>
      <c r="E32" s="4"/>
      <c r="F32" s="39">
        <f>+F24+F29</f>
        <v>9379709</v>
      </c>
      <c r="G32" s="4"/>
      <c r="H32" s="39">
        <f>+H24+H29</f>
        <v>9636609</v>
      </c>
      <c r="I32" s="9"/>
      <c r="J32" s="88">
        <f>+J24+J29</f>
        <v>5689912</v>
      </c>
    </row>
    <row r="33" spans="1:10" ht="21.75" customHeight="1" x14ac:dyDescent="0.3">
      <c r="A33" s="16" t="s">
        <v>22</v>
      </c>
      <c r="C33" s="31"/>
      <c r="E33" s="4"/>
      <c r="F33" s="40">
        <v>-825838</v>
      </c>
      <c r="G33" s="4"/>
      <c r="H33" s="40">
        <v>-825838</v>
      </c>
      <c r="I33" s="9"/>
      <c r="J33" s="48">
        <v>-1285978</v>
      </c>
    </row>
    <row r="34" spans="1:10" ht="8.1" customHeight="1" x14ac:dyDescent="0.3">
      <c r="C34" s="31"/>
      <c r="E34" s="4"/>
      <c r="F34" s="39"/>
      <c r="G34" s="4"/>
      <c r="H34" s="39"/>
      <c r="I34" s="9"/>
      <c r="J34" s="88"/>
    </row>
    <row r="35" spans="1:10" ht="21.75" customHeight="1" x14ac:dyDescent="0.3">
      <c r="A35" s="18" t="s">
        <v>54</v>
      </c>
      <c r="C35" s="31"/>
      <c r="E35" s="4"/>
      <c r="F35" s="39">
        <f>+F32+F33</f>
        <v>8553871</v>
      </c>
      <c r="G35" s="4"/>
      <c r="H35" s="39">
        <f>+H32+H33</f>
        <v>8810771</v>
      </c>
      <c r="I35" s="9"/>
      <c r="J35" s="88">
        <f>+J32+J33</f>
        <v>4403934</v>
      </c>
    </row>
    <row r="36" spans="1:10" ht="21.75" customHeight="1" x14ac:dyDescent="0.3">
      <c r="A36" s="16" t="s">
        <v>26</v>
      </c>
      <c r="C36" s="31"/>
      <c r="E36" s="4"/>
      <c r="F36" s="40">
        <v>-1786373</v>
      </c>
      <c r="G36" s="4"/>
      <c r="H36" s="40">
        <v>-1837753</v>
      </c>
      <c r="I36" s="9"/>
      <c r="J36" s="48">
        <v>-978886</v>
      </c>
    </row>
    <row r="37" spans="1:10" ht="8.1" customHeight="1" x14ac:dyDescent="0.3">
      <c r="C37" s="31"/>
      <c r="E37" s="4"/>
      <c r="F37" s="39"/>
      <c r="G37" s="4"/>
      <c r="H37" s="39"/>
      <c r="I37" s="9"/>
      <c r="J37" s="88"/>
    </row>
    <row r="38" spans="1:10" ht="21.75" customHeight="1" thickBot="1" x14ac:dyDescent="0.35">
      <c r="A38" s="35" t="s">
        <v>94</v>
      </c>
      <c r="C38" s="31"/>
      <c r="E38" s="4"/>
      <c r="F38" s="50">
        <f>+F35+F36</f>
        <v>6767498</v>
      </c>
      <c r="G38" s="4"/>
      <c r="H38" s="50">
        <f>+H35+H36</f>
        <v>6973018</v>
      </c>
      <c r="I38" s="9"/>
      <c r="J38" s="62">
        <f>+J35+J36</f>
        <v>3425048</v>
      </c>
    </row>
    <row r="39" spans="1:10" ht="9.9" customHeight="1" thickTop="1" x14ac:dyDescent="0.3">
      <c r="A39" s="35"/>
      <c r="C39" s="31"/>
      <c r="F39" s="39"/>
      <c r="H39" s="39"/>
      <c r="J39" s="88"/>
    </row>
    <row r="40" spans="1:10" ht="21.75" customHeight="1" x14ac:dyDescent="0.3">
      <c r="A40" s="18" t="s">
        <v>55</v>
      </c>
      <c r="D40" s="31"/>
      <c r="E40" s="94"/>
      <c r="F40" s="39"/>
      <c r="G40" s="94"/>
      <c r="H40" s="39"/>
      <c r="J40" s="88"/>
    </row>
    <row r="41" spans="1:10" ht="8.1" customHeight="1" x14ac:dyDescent="0.3">
      <c r="A41" s="18"/>
      <c r="D41" s="31"/>
      <c r="E41" s="94"/>
      <c r="F41" s="39"/>
      <c r="G41" s="94"/>
      <c r="H41" s="39"/>
      <c r="J41" s="88"/>
    </row>
    <row r="42" spans="1:10" ht="21.75" customHeight="1" thickBot="1" x14ac:dyDescent="0.35">
      <c r="A42" s="16" t="s">
        <v>56</v>
      </c>
      <c r="D42" s="26">
        <v>20</v>
      </c>
      <c r="E42" s="94"/>
      <c r="F42" s="57">
        <f>F38/430000000</f>
        <v>1.5738367441860465E-2</v>
      </c>
      <c r="G42" s="94"/>
      <c r="H42" s="57">
        <f>H38/430000000</f>
        <v>1.6216320930232557E-2</v>
      </c>
      <c r="J42" s="93">
        <f>J38/300000000</f>
        <v>1.1416826666666666E-2</v>
      </c>
    </row>
    <row r="43" spans="1:10" ht="22.5" customHeight="1" thickTop="1" x14ac:dyDescent="0.3">
      <c r="D43" s="26"/>
      <c r="E43" s="94"/>
      <c r="F43" s="88"/>
      <c r="G43" s="94"/>
      <c r="H43" s="88"/>
      <c r="J43" s="88"/>
    </row>
    <row r="44" spans="1:10" ht="22.5" customHeight="1" x14ac:dyDescent="0.3">
      <c r="D44" s="26"/>
      <c r="E44" s="94"/>
      <c r="F44" s="88"/>
      <c r="G44" s="94"/>
      <c r="H44" s="88"/>
      <c r="J44" s="88"/>
    </row>
    <row r="45" spans="1:10" ht="21.9" customHeight="1" x14ac:dyDescent="0.3">
      <c r="A45" s="137" t="s">
        <v>93</v>
      </c>
      <c r="B45" s="137"/>
      <c r="C45" s="137"/>
      <c r="D45" s="137"/>
      <c r="E45" s="137"/>
      <c r="F45" s="137"/>
      <c r="G45" s="137"/>
      <c r="H45" s="137"/>
      <c r="I45" s="137"/>
      <c r="J45" s="137"/>
    </row>
  </sheetData>
  <mergeCells count="2">
    <mergeCell ref="A45:J45"/>
    <mergeCell ref="H5:J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AC0EF-047D-4595-9015-EA180902CC8A}">
  <dimension ref="A1:Q45"/>
  <sheetViews>
    <sheetView tabSelected="1" topLeftCell="A3" zoomScaleNormal="100" zoomScaleSheetLayoutView="99" workbookViewId="0">
      <selection activeCell="N15" sqref="N15"/>
    </sheetView>
  </sheetViews>
  <sheetFormatPr defaultRowHeight="21.15" customHeight="1" x14ac:dyDescent="0.3"/>
  <cols>
    <col min="1" max="2" width="1.6640625" style="16" customWidth="1"/>
    <col min="3" max="3" width="29.44140625" style="16" customWidth="1"/>
    <col min="4" max="4" width="7.88671875" style="94" customWidth="1"/>
    <col min="5" max="5" width="1.5546875" style="16" customWidth="1"/>
    <col min="6" max="6" width="14.6640625" style="47" customWidth="1"/>
    <col min="7" max="7" width="1.5546875" style="16" customWidth="1"/>
    <col min="8" max="8" width="14.6640625" style="47" customWidth="1"/>
    <col min="9" max="9" width="1.5546875" style="59" customWidth="1"/>
    <col min="10" max="10" width="14.6640625" style="47" customWidth="1"/>
    <col min="11" max="11" width="9.109375" style="16" customWidth="1"/>
    <col min="12" max="229" width="9.109375" style="16"/>
    <col min="230" max="233" width="2.5546875" style="16" customWidth="1"/>
    <col min="234" max="234" width="38" style="16" customWidth="1"/>
    <col min="235" max="235" width="9.109375" style="16"/>
    <col min="236" max="236" width="1.5546875" style="16" customWidth="1"/>
    <col min="237" max="237" width="13.5546875" style="16" customWidth="1"/>
    <col min="238" max="238" width="1.5546875" style="16" customWidth="1"/>
    <col min="239" max="239" width="13.5546875" style="16" customWidth="1"/>
    <col min="240" max="240" width="9.109375" style="16"/>
    <col min="241" max="241" width="16.44140625" style="16" customWidth="1"/>
    <col min="242" max="242" width="13.88671875" style="16" customWidth="1"/>
    <col min="243" max="243" width="9.44140625" style="16" bestFit="1" customWidth="1"/>
    <col min="244" max="485" width="9.109375" style="16"/>
    <col min="486" max="489" width="2.5546875" style="16" customWidth="1"/>
    <col min="490" max="490" width="38" style="16" customWidth="1"/>
    <col min="491" max="491" width="9.109375" style="16"/>
    <col min="492" max="492" width="1.5546875" style="16" customWidth="1"/>
    <col min="493" max="493" width="13.5546875" style="16" customWidth="1"/>
    <col min="494" max="494" width="1.5546875" style="16" customWidth="1"/>
    <col min="495" max="495" width="13.5546875" style="16" customWidth="1"/>
    <col min="496" max="496" width="9.109375" style="16"/>
    <col min="497" max="497" width="16.44140625" style="16" customWidth="1"/>
    <col min="498" max="498" width="13.88671875" style="16" customWidth="1"/>
    <col min="499" max="499" width="9.44140625" style="16" bestFit="1" customWidth="1"/>
    <col min="500" max="741" width="9.109375" style="16"/>
    <col min="742" max="745" width="2.5546875" style="16" customWidth="1"/>
    <col min="746" max="746" width="38" style="16" customWidth="1"/>
    <col min="747" max="747" width="9.109375" style="16"/>
    <col min="748" max="748" width="1.5546875" style="16" customWidth="1"/>
    <col min="749" max="749" width="13.5546875" style="16" customWidth="1"/>
    <col min="750" max="750" width="1.5546875" style="16" customWidth="1"/>
    <col min="751" max="751" width="13.5546875" style="16" customWidth="1"/>
    <col min="752" max="752" width="9.109375" style="16"/>
    <col min="753" max="753" width="16.44140625" style="16" customWidth="1"/>
    <col min="754" max="754" width="13.88671875" style="16" customWidth="1"/>
    <col min="755" max="755" width="9.44140625" style="16" bestFit="1" customWidth="1"/>
    <col min="756" max="997" width="9.109375" style="16"/>
    <col min="998" max="1001" width="2.5546875" style="16" customWidth="1"/>
    <col min="1002" max="1002" width="38" style="16" customWidth="1"/>
    <col min="1003" max="1003" width="9.109375" style="16"/>
    <col min="1004" max="1004" width="1.5546875" style="16" customWidth="1"/>
    <col min="1005" max="1005" width="13.5546875" style="16" customWidth="1"/>
    <col min="1006" max="1006" width="1.5546875" style="16" customWidth="1"/>
    <col min="1007" max="1007" width="13.5546875" style="16" customWidth="1"/>
    <col min="1008" max="1008" width="9.109375" style="16"/>
    <col min="1009" max="1009" width="16.44140625" style="16" customWidth="1"/>
    <col min="1010" max="1010" width="13.88671875" style="16" customWidth="1"/>
    <col min="1011" max="1011" width="9.44140625" style="16" bestFit="1" customWidth="1"/>
    <col min="1012" max="1253" width="9.109375" style="16"/>
    <col min="1254" max="1257" width="2.5546875" style="16" customWidth="1"/>
    <col min="1258" max="1258" width="38" style="16" customWidth="1"/>
    <col min="1259" max="1259" width="9.109375" style="16"/>
    <col min="1260" max="1260" width="1.5546875" style="16" customWidth="1"/>
    <col min="1261" max="1261" width="13.5546875" style="16" customWidth="1"/>
    <col min="1262" max="1262" width="1.5546875" style="16" customWidth="1"/>
    <col min="1263" max="1263" width="13.5546875" style="16" customWidth="1"/>
    <col min="1264" max="1264" width="9.109375" style="16"/>
    <col min="1265" max="1265" width="16.44140625" style="16" customWidth="1"/>
    <col min="1266" max="1266" width="13.88671875" style="16" customWidth="1"/>
    <col min="1267" max="1267" width="9.44140625" style="16" bestFit="1" customWidth="1"/>
    <col min="1268" max="1509" width="9.109375" style="16"/>
    <col min="1510" max="1513" width="2.5546875" style="16" customWidth="1"/>
    <col min="1514" max="1514" width="38" style="16" customWidth="1"/>
    <col min="1515" max="1515" width="9.109375" style="16"/>
    <col min="1516" max="1516" width="1.5546875" style="16" customWidth="1"/>
    <col min="1517" max="1517" width="13.5546875" style="16" customWidth="1"/>
    <col min="1518" max="1518" width="1.5546875" style="16" customWidth="1"/>
    <col min="1519" max="1519" width="13.5546875" style="16" customWidth="1"/>
    <col min="1520" max="1520" width="9.109375" style="16"/>
    <col min="1521" max="1521" width="16.44140625" style="16" customWidth="1"/>
    <col min="1522" max="1522" width="13.88671875" style="16" customWidth="1"/>
    <col min="1523" max="1523" width="9.44140625" style="16" bestFit="1" customWidth="1"/>
    <col min="1524" max="1765" width="9.109375" style="16"/>
    <col min="1766" max="1769" width="2.5546875" style="16" customWidth="1"/>
    <col min="1770" max="1770" width="38" style="16" customWidth="1"/>
    <col min="1771" max="1771" width="9.109375" style="16"/>
    <col min="1772" max="1772" width="1.5546875" style="16" customWidth="1"/>
    <col min="1773" max="1773" width="13.5546875" style="16" customWidth="1"/>
    <col min="1774" max="1774" width="1.5546875" style="16" customWidth="1"/>
    <col min="1775" max="1775" width="13.5546875" style="16" customWidth="1"/>
    <col min="1776" max="1776" width="9.109375" style="16"/>
    <col min="1777" max="1777" width="16.44140625" style="16" customWidth="1"/>
    <col min="1778" max="1778" width="13.88671875" style="16" customWidth="1"/>
    <col min="1779" max="1779" width="9.44140625" style="16" bestFit="1" customWidth="1"/>
    <col min="1780" max="2021" width="9.109375" style="16"/>
    <col min="2022" max="2025" width="2.5546875" style="16" customWidth="1"/>
    <col min="2026" max="2026" width="38" style="16" customWidth="1"/>
    <col min="2027" max="2027" width="9.109375" style="16"/>
    <col min="2028" max="2028" width="1.5546875" style="16" customWidth="1"/>
    <col min="2029" max="2029" width="13.5546875" style="16" customWidth="1"/>
    <col min="2030" max="2030" width="1.5546875" style="16" customWidth="1"/>
    <col min="2031" max="2031" width="13.5546875" style="16" customWidth="1"/>
    <col min="2032" max="2032" width="9.109375" style="16"/>
    <col min="2033" max="2033" width="16.44140625" style="16" customWidth="1"/>
    <col min="2034" max="2034" width="13.88671875" style="16" customWidth="1"/>
    <col min="2035" max="2035" width="9.44140625" style="16" bestFit="1" customWidth="1"/>
    <col min="2036" max="2277" width="9.109375" style="16"/>
    <col min="2278" max="2281" width="2.5546875" style="16" customWidth="1"/>
    <col min="2282" max="2282" width="38" style="16" customWidth="1"/>
    <col min="2283" max="2283" width="9.109375" style="16"/>
    <col min="2284" max="2284" width="1.5546875" style="16" customWidth="1"/>
    <col min="2285" max="2285" width="13.5546875" style="16" customWidth="1"/>
    <col min="2286" max="2286" width="1.5546875" style="16" customWidth="1"/>
    <col min="2287" max="2287" width="13.5546875" style="16" customWidth="1"/>
    <col min="2288" max="2288" width="9.109375" style="16"/>
    <col min="2289" max="2289" width="16.44140625" style="16" customWidth="1"/>
    <col min="2290" max="2290" width="13.88671875" style="16" customWidth="1"/>
    <col min="2291" max="2291" width="9.44140625" style="16" bestFit="1" customWidth="1"/>
    <col min="2292" max="2533" width="9.109375" style="16"/>
    <col min="2534" max="2537" width="2.5546875" style="16" customWidth="1"/>
    <col min="2538" max="2538" width="38" style="16" customWidth="1"/>
    <col min="2539" max="2539" width="9.109375" style="16"/>
    <col min="2540" max="2540" width="1.5546875" style="16" customWidth="1"/>
    <col min="2541" max="2541" width="13.5546875" style="16" customWidth="1"/>
    <col min="2542" max="2542" width="1.5546875" style="16" customWidth="1"/>
    <col min="2543" max="2543" width="13.5546875" style="16" customWidth="1"/>
    <col min="2544" max="2544" width="9.109375" style="16"/>
    <col min="2545" max="2545" width="16.44140625" style="16" customWidth="1"/>
    <col min="2546" max="2546" width="13.88671875" style="16" customWidth="1"/>
    <col min="2547" max="2547" width="9.44140625" style="16" bestFit="1" customWidth="1"/>
    <col min="2548" max="2789" width="9.109375" style="16"/>
    <col min="2790" max="2793" width="2.5546875" style="16" customWidth="1"/>
    <col min="2794" max="2794" width="38" style="16" customWidth="1"/>
    <col min="2795" max="2795" width="9.109375" style="16"/>
    <col min="2796" max="2796" width="1.5546875" style="16" customWidth="1"/>
    <col min="2797" max="2797" width="13.5546875" style="16" customWidth="1"/>
    <col min="2798" max="2798" width="1.5546875" style="16" customWidth="1"/>
    <col min="2799" max="2799" width="13.5546875" style="16" customWidth="1"/>
    <col min="2800" max="2800" width="9.109375" style="16"/>
    <col min="2801" max="2801" width="16.44140625" style="16" customWidth="1"/>
    <col min="2802" max="2802" width="13.88671875" style="16" customWidth="1"/>
    <col min="2803" max="2803" width="9.44140625" style="16" bestFit="1" customWidth="1"/>
    <col min="2804" max="3045" width="9.109375" style="16"/>
    <col min="3046" max="3049" width="2.5546875" style="16" customWidth="1"/>
    <col min="3050" max="3050" width="38" style="16" customWidth="1"/>
    <col min="3051" max="3051" width="9.109375" style="16"/>
    <col min="3052" max="3052" width="1.5546875" style="16" customWidth="1"/>
    <col min="3053" max="3053" width="13.5546875" style="16" customWidth="1"/>
    <col min="3054" max="3054" width="1.5546875" style="16" customWidth="1"/>
    <col min="3055" max="3055" width="13.5546875" style="16" customWidth="1"/>
    <col min="3056" max="3056" width="9.109375" style="16"/>
    <col min="3057" max="3057" width="16.44140625" style="16" customWidth="1"/>
    <col min="3058" max="3058" width="13.88671875" style="16" customWidth="1"/>
    <col min="3059" max="3059" width="9.44140625" style="16" bestFit="1" customWidth="1"/>
    <col min="3060" max="3301" width="9.109375" style="16"/>
    <col min="3302" max="3305" width="2.5546875" style="16" customWidth="1"/>
    <col min="3306" max="3306" width="38" style="16" customWidth="1"/>
    <col min="3307" max="3307" width="9.109375" style="16"/>
    <col min="3308" max="3308" width="1.5546875" style="16" customWidth="1"/>
    <col min="3309" max="3309" width="13.5546875" style="16" customWidth="1"/>
    <col min="3310" max="3310" width="1.5546875" style="16" customWidth="1"/>
    <col min="3311" max="3311" width="13.5546875" style="16" customWidth="1"/>
    <col min="3312" max="3312" width="9.109375" style="16"/>
    <col min="3313" max="3313" width="16.44140625" style="16" customWidth="1"/>
    <col min="3314" max="3314" width="13.88671875" style="16" customWidth="1"/>
    <col min="3315" max="3315" width="9.44140625" style="16" bestFit="1" customWidth="1"/>
    <col min="3316" max="3557" width="9.109375" style="16"/>
    <col min="3558" max="3561" width="2.5546875" style="16" customWidth="1"/>
    <col min="3562" max="3562" width="38" style="16" customWidth="1"/>
    <col min="3563" max="3563" width="9.109375" style="16"/>
    <col min="3564" max="3564" width="1.5546875" style="16" customWidth="1"/>
    <col min="3565" max="3565" width="13.5546875" style="16" customWidth="1"/>
    <col min="3566" max="3566" width="1.5546875" style="16" customWidth="1"/>
    <col min="3567" max="3567" width="13.5546875" style="16" customWidth="1"/>
    <col min="3568" max="3568" width="9.109375" style="16"/>
    <col min="3569" max="3569" width="16.44140625" style="16" customWidth="1"/>
    <col min="3570" max="3570" width="13.88671875" style="16" customWidth="1"/>
    <col min="3571" max="3571" width="9.44140625" style="16" bestFit="1" customWidth="1"/>
    <col min="3572" max="3813" width="9.109375" style="16"/>
    <col min="3814" max="3817" width="2.5546875" style="16" customWidth="1"/>
    <col min="3818" max="3818" width="38" style="16" customWidth="1"/>
    <col min="3819" max="3819" width="9.109375" style="16"/>
    <col min="3820" max="3820" width="1.5546875" style="16" customWidth="1"/>
    <col min="3821" max="3821" width="13.5546875" style="16" customWidth="1"/>
    <col min="3822" max="3822" width="1.5546875" style="16" customWidth="1"/>
    <col min="3823" max="3823" width="13.5546875" style="16" customWidth="1"/>
    <col min="3824" max="3824" width="9.109375" style="16"/>
    <col min="3825" max="3825" width="16.44140625" style="16" customWidth="1"/>
    <col min="3826" max="3826" width="13.88671875" style="16" customWidth="1"/>
    <col min="3827" max="3827" width="9.44140625" style="16" bestFit="1" customWidth="1"/>
    <col min="3828" max="4069" width="9.109375" style="16"/>
    <col min="4070" max="4073" width="2.5546875" style="16" customWidth="1"/>
    <col min="4074" max="4074" width="38" style="16" customWidth="1"/>
    <col min="4075" max="4075" width="9.109375" style="16"/>
    <col min="4076" max="4076" width="1.5546875" style="16" customWidth="1"/>
    <col min="4077" max="4077" width="13.5546875" style="16" customWidth="1"/>
    <col min="4078" max="4078" width="1.5546875" style="16" customWidth="1"/>
    <col min="4079" max="4079" width="13.5546875" style="16" customWidth="1"/>
    <col min="4080" max="4080" width="9.109375" style="16"/>
    <col min="4081" max="4081" width="16.44140625" style="16" customWidth="1"/>
    <col min="4082" max="4082" width="13.88671875" style="16" customWidth="1"/>
    <col min="4083" max="4083" width="9.44140625" style="16" bestFit="1" customWidth="1"/>
    <col min="4084" max="4325" width="9.109375" style="16"/>
    <col min="4326" max="4329" width="2.5546875" style="16" customWidth="1"/>
    <col min="4330" max="4330" width="38" style="16" customWidth="1"/>
    <col min="4331" max="4331" width="9.109375" style="16"/>
    <col min="4332" max="4332" width="1.5546875" style="16" customWidth="1"/>
    <col min="4333" max="4333" width="13.5546875" style="16" customWidth="1"/>
    <col min="4334" max="4334" width="1.5546875" style="16" customWidth="1"/>
    <col min="4335" max="4335" width="13.5546875" style="16" customWidth="1"/>
    <col min="4336" max="4336" width="9.109375" style="16"/>
    <col min="4337" max="4337" width="16.44140625" style="16" customWidth="1"/>
    <col min="4338" max="4338" width="13.88671875" style="16" customWidth="1"/>
    <col min="4339" max="4339" width="9.44140625" style="16" bestFit="1" customWidth="1"/>
    <col min="4340" max="4581" width="9.109375" style="16"/>
    <col min="4582" max="4585" width="2.5546875" style="16" customWidth="1"/>
    <col min="4586" max="4586" width="38" style="16" customWidth="1"/>
    <col min="4587" max="4587" width="9.109375" style="16"/>
    <col min="4588" max="4588" width="1.5546875" style="16" customWidth="1"/>
    <col min="4589" max="4589" width="13.5546875" style="16" customWidth="1"/>
    <col min="4590" max="4590" width="1.5546875" style="16" customWidth="1"/>
    <col min="4591" max="4591" width="13.5546875" style="16" customWidth="1"/>
    <col min="4592" max="4592" width="9.109375" style="16"/>
    <col min="4593" max="4593" width="16.44140625" style="16" customWidth="1"/>
    <col min="4594" max="4594" width="13.88671875" style="16" customWidth="1"/>
    <col min="4595" max="4595" width="9.44140625" style="16" bestFit="1" customWidth="1"/>
    <col min="4596" max="4837" width="9.109375" style="16"/>
    <col min="4838" max="4841" width="2.5546875" style="16" customWidth="1"/>
    <col min="4842" max="4842" width="38" style="16" customWidth="1"/>
    <col min="4843" max="4843" width="9.109375" style="16"/>
    <col min="4844" max="4844" width="1.5546875" style="16" customWidth="1"/>
    <col min="4845" max="4845" width="13.5546875" style="16" customWidth="1"/>
    <col min="4846" max="4846" width="1.5546875" style="16" customWidth="1"/>
    <col min="4847" max="4847" width="13.5546875" style="16" customWidth="1"/>
    <col min="4848" max="4848" width="9.109375" style="16"/>
    <col min="4849" max="4849" width="16.44140625" style="16" customWidth="1"/>
    <col min="4850" max="4850" width="13.88671875" style="16" customWidth="1"/>
    <col min="4851" max="4851" width="9.44140625" style="16" bestFit="1" customWidth="1"/>
    <col min="4852" max="5093" width="9.109375" style="16"/>
    <col min="5094" max="5097" width="2.5546875" style="16" customWidth="1"/>
    <col min="5098" max="5098" width="38" style="16" customWidth="1"/>
    <col min="5099" max="5099" width="9.109375" style="16"/>
    <col min="5100" max="5100" width="1.5546875" style="16" customWidth="1"/>
    <col min="5101" max="5101" width="13.5546875" style="16" customWidth="1"/>
    <col min="5102" max="5102" width="1.5546875" style="16" customWidth="1"/>
    <col min="5103" max="5103" width="13.5546875" style="16" customWidth="1"/>
    <col min="5104" max="5104" width="9.109375" style="16"/>
    <col min="5105" max="5105" width="16.44140625" style="16" customWidth="1"/>
    <col min="5106" max="5106" width="13.88671875" style="16" customWidth="1"/>
    <col min="5107" max="5107" width="9.44140625" style="16" bestFit="1" customWidth="1"/>
    <col min="5108" max="5349" width="9.109375" style="16"/>
    <col min="5350" max="5353" width="2.5546875" style="16" customWidth="1"/>
    <col min="5354" max="5354" width="38" style="16" customWidth="1"/>
    <col min="5355" max="5355" width="9.109375" style="16"/>
    <col min="5356" max="5356" width="1.5546875" style="16" customWidth="1"/>
    <col min="5357" max="5357" width="13.5546875" style="16" customWidth="1"/>
    <col min="5358" max="5358" width="1.5546875" style="16" customWidth="1"/>
    <col min="5359" max="5359" width="13.5546875" style="16" customWidth="1"/>
    <col min="5360" max="5360" width="9.109375" style="16"/>
    <col min="5361" max="5361" width="16.44140625" style="16" customWidth="1"/>
    <col min="5362" max="5362" width="13.88671875" style="16" customWidth="1"/>
    <col min="5363" max="5363" width="9.44140625" style="16" bestFit="1" customWidth="1"/>
    <col min="5364" max="5605" width="9.109375" style="16"/>
    <col min="5606" max="5609" width="2.5546875" style="16" customWidth="1"/>
    <col min="5610" max="5610" width="38" style="16" customWidth="1"/>
    <col min="5611" max="5611" width="9.109375" style="16"/>
    <col min="5612" max="5612" width="1.5546875" style="16" customWidth="1"/>
    <col min="5613" max="5613" width="13.5546875" style="16" customWidth="1"/>
    <col min="5614" max="5614" width="1.5546875" style="16" customWidth="1"/>
    <col min="5615" max="5615" width="13.5546875" style="16" customWidth="1"/>
    <col min="5616" max="5616" width="9.109375" style="16"/>
    <col min="5617" max="5617" width="16.44140625" style="16" customWidth="1"/>
    <col min="5618" max="5618" width="13.88671875" style="16" customWidth="1"/>
    <col min="5619" max="5619" width="9.44140625" style="16" bestFit="1" customWidth="1"/>
    <col min="5620" max="5861" width="9.109375" style="16"/>
    <col min="5862" max="5865" width="2.5546875" style="16" customWidth="1"/>
    <col min="5866" max="5866" width="38" style="16" customWidth="1"/>
    <col min="5867" max="5867" width="9.109375" style="16"/>
    <col min="5868" max="5868" width="1.5546875" style="16" customWidth="1"/>
    <col min="5869" max="5869" width="13.5546875" style="16" customWidth="1"/>
    <col min="5870" max="5870" width="1.5546875" style="16" customWidth="1"/>
    <col min="5871" max="5871" width="13.5546875" style="16" customWidth="1"/>
    <col min="5872" max="5872" width="9.109375" style="16"/>
    <col min="5873" max="5873" width="16.44140625" style="16" customWidth="1"/>
    <col min="5874" max="5874" width="13.88671875" style="16" customWidth="1"/>
    <col min="5875" max="5875" width="9.44140625" style="16" bestFit="1" customWidth="1"/>
    <col min="5876" max="6117" width="9.109375" style="16"/>
    <col min="6118" max="6121" width="2.5546875" style="16" customWidth="1"/>
    <col min="6122" max="6122" width="38" style="16" customWidth="1"/>
    <col min="6123" max="6123" width="9.109375" style="16"/>
    <col min="6124" max="6124" width="1.5546875" style="16" customWidth="1"/>
    <col min="6125" max="6125" width="13.5546875" style="16" customWidth="1"/>
    <col min="6126" max="6126" width="1.5546875" style="16" customWidth="1"/>
    <col min="6127" max="6127" width="13.5546875" style="16" customWidth="1"/>
    <col min="6128" max="6128" width="9.109375" style="16"/>
    <col min="6129" max="6129" width="16.44140625" style="16" customWidth="1"/>
    <col min="6130" max="6130" width="13.88671875" style="16" customWidth="1"/>
    <col min="6131" max="6131" width="9.44140625" style="16" bestFit="1" customWidth="1"/>
    <col min="6132" max="6373" width="9.109375" style="16"/>
    <col min="6374" max="6377" width="2.5546875" style="16" customWidth="1"/>
    <col min="6378" max="6378" width="38" style="16" customWidth="1"/>
    <col min="6379" max="6379" width="9.109375" style="16"/>
    <col min="6380" max="6380" width="1.5546875" style="16" customWidth="1"/>
    <col min="6381" max="6381" width="13.5546875" style="16" customWidth="1"/>
    <col min="6382" max="6382" width="1.5546875" style="16" customWidth="1"/>
    <col min="6383" max="6383" width="13.5546875" style="16" customWidth="1"/>
    <col min="6384" max="6384" width="9.109375" style="16"/>
    <col min="6385" max="6385" width="16.44140625" style="16" customWidth="1"/>
    <col min="6386" max="6386" width="13.88671875" style="16" customWidth="1"/>
    <col min="6387" max="6387" width="9.44140625" style="16" bestFit="1" customWidth="1"/>
    <col min="6388" max="6629" width="9.109375" style="16"/>
    <col min="6630" max="6633" width="2.5546875" style="16" customWidth="1"/>
    <col min="6634" max="6634" width="38" style="16" customWidth="1"/>
    <col min="6635" max="6635" width="9.109375" style="16"/>
    <col min="6636" max="6636" width="1.5546875" style="16" customWidth="1"/>
    <col min="6637" max="6637" width="13.5546875" style="16" customWidth="1"/>
    <col min="6638" max="6638" width="1.5546875" style="16" customWidth="1"/>
    <col min="6639" max="6639" width="13.5546875" style="16" customWidth="1"/>
    <col min="6640" max="6640" width="9.109375" style="16"/>
    <col min="6641" max="6641" width="16.44140625" style="16" customWidth="1"/>
    <col min="6642" max="6642" width="13.88671875" style="16" customWidth="1"/>
    <col min="6643" max="6643" width="9.44140625" style="16" bestFit="1" customWidth="1"/>
    <col min="6644" max="6885" width="9.109375" style="16"/>
    <col min="6886" max="6889" width="2.5546875" style="16" customWidth="1"/>
    <col min="6890" max="6890" width="38" style="16" customWidth="1"/>
    <col min="6891" max="6891" width="9.109375" style="16"/>
    <col min="6892" max="6892" width="1.5546875" style="16" customWidth="1"/>
    <col min="6893" max="6893" width="13.5546875" style="16" customWidth="1"/>
    <col min="6894" max="6894" width="1.5546875" style="16" customWidth="1"/>
    <col min="6895" max="6895" width="13.5546875" style="16" customWidth="1"/>
    <col min="6896" max="6896" width="9.109375" style="16"/>
    <col min="6897" max="6897" width="16.44140625" style="16" customWidth="1"/>
    <col min="6898" max="6898" width="13.88671875" style="16" customWidth="1"/>
    <col min="6899" max="6899" width="9.44140625" style="16" bestFit="1" customWidth="1"/>
    <col min="6900" max="7141" width="9.109375" style="16"/>
    <col min="7142" max="7145" width="2.5546875" style="16" customWidth="1"/>
    <col min="7146" max="7146" width="38" style="16" customWidth="1"/>
    <col min="7147" max="7147" width="9.109375" style="16"/>
    <col min="7148" max="7148" width="1.5546875" style="16" customWidth="1"/>
    <col min="7149" max="7149" width="13.5546875" style="16" customWidth="1"/>
    <col min="7150" max="7150" width="1.5546875" style="16" customWidth="1"/>
    <col min="7151" max="7151" width="13.5546875" style="16" customWidth="1"/>
    <col min="7152" max="7152" width="9.109375" style="16"/>
    <col min="7153" max="7153" width="16.44140625" style="16" customWidth="1"/>
    <col min="7154" max="7154" width="13.88671875" style="16" customWidth="1"/>
    <col min="7155" max="7155" width="9.44140625" style="16" bestFit="1" customWidth="1"/>
    <col min="7156" max="7397" width="9.109375" style="16"/>
    <col min="7398" max="7401" width="2.5546875" style="16" customWidth="1"/>
    <col min="7402" max="7402" width="38" style="16" customWidth="1"/>
    <col min="7403" max="7403" width="9.109375" style="16"/>
    <col min="7404" max="7404" width="1.5546875" style="16" customWidth="1"/>
    <col min="7405" max="7405" width="13.5546875" style="16" customWidth="1"/>
    <col min="7406" max="7406" width="1.5546875" style="16" customWidth="1"/>
    <col min="7407" max="7407" width="13.5546875" style="16" customWidth="1"/>
    <col min="7408" max="7408" width="9.109375" style="16"/>
    <col min="7409" max="7409" width="16.44140625" style="16" customWidth="1"/>
    <col min="7410" max="7410" width="13.88671875" style="16" customWidth="1"/>
    <col min="7411" max="7411" width="9.44140625" style="16" bestFit="1" customWidth="1"/>
    <col min="7412" max="7653" width="9.109375" style="16"/>
    <col min="7654" max="7657" width="2.5546875" style="16" customWidth="1"/>
    <col min="7658" max="7658" width="38" style="16" customWidth="1"/>
    <col min="7659" max="7659" width="9.109375" style="16"/>
    <col min="7660" max="7660" width="1.5546875" style="16" customWidth="1"/>
    <col min="7661" max="7661" width="13.5546875" style="16" customWidth="1"/>
    <col min="7662" max="7662" width="1.5546875" style="16" customWidth="1"/>
    <col min="7663" max="7663" width="13.5546875" style="16" customWidth="1"/>
    <col min="7664" max="7664" width="9.109375" style="16"/>
    <col min="7665" max="7665" width="16.44140625" style="16" customWidth="1"/>
    <col min="7666" max="7666" width="13.88671875" style="16" customWidth="1"/>
    <col min="7667" max="7667" width="9.44140625" style="16" bestFit="1" customWidth="1"/>
    <col min="7668" max="7909" width="9.109375" style="16"/>
    <col min="7910" max="7913" width="2.5546875" style="16" customWidth="1"/>
    <col min="7914" max="7914" width="38" style="16" customWidth="1"/>
    <col min="7915" max="7915" width="9.109375" style="16"/>
    <col min="7916" max="7916" width="1.5546875" style="16" customWidth="1"/>
    <col min="7917" max="7917" width="13.5546875" style="16" customWidth="1"/>
    <col min="7918" max="7918" width="1.5546875" style="16" customWidth="1"/>
    <col min="7919" max="7919" width="13.5546875" style="16" customWidth="1"/>
    <col min="7920" max="7920" width="9.109375" style="16"/>
    <col min="7921" max="7921" width="16.44140625" style="16" customWidth="1"/>
    <col min="7922" max="7922" width="13.88671875" style="16" customWidth="1"/>
    <col min="7923" max="7923" width="9.44140625" style="16" bestFit="1" customWidth="1"/>
    <col min="7924" max="8165" width="9.109375" style="16"/>
    <col min="8166" max="8169" width="2.5546875" style="16" customWidth="1"/>
    <col min="8170" max="8170" width="38" style="16" customWidth="1"/>
    <col min="8171" max="8171" width="9.109375" style="16"/>
    <col min="8172" max="8172" width="1.5546875" style="16" customWidth="1"/>
    <col min="8173" max="8173" width="13.5546875" style="16" customWidth="1"/>
    <col min="8174" max="8174" width="1.5546875" style="16" customWidth="1"/>
    <col min="8175" max="8175" width="13.5546875" style="16" customWidth="1"/>
    <col min="8176" max="8176" width="9.109375" style="16"/>
    <col min="8177" max="8177" width="16.44140625" style="16" customWidth="1"/>
    <col min="8178" max="8178" width="13.88671875" style="16" customWidth="1"/>
    <col min="8179" max="8179" width="9.44140625" style="16" bestFit="1" customWidth="1"/>
    <col min="8180" max="8421" width="9.109375" style="16"/>
    <col min="8422" max="8425" width="2.5546875" style="16" customWidth="1"/>
    <col min="8426" max="8426" width="38" style="16" customWidth="1"/>
    <col min="8427" max="8427" width="9.109375" style="16"/>
    <col min="8428" max="8428" width="1.5546875" style="16" customWidth="1"/>
    <col min="8429" max="8429" width="13.5546875" style="16" customWidth="1"/>
    <col min="8430" max="8430" width="1.5546875" style="16" customWidth="1"/>
    <col min="8431" max="8431" width="13.5546875" style="16" customWidth="1"/>
    <col min="8432" max="8432" width="9.109375" style="16"/>
    <col min="8433" max="8433" width="16.44140625" style="16" customWidth="1"/>
    <col min="8434" max="8434" width="13.88671875" style="16" customWidth="1"/>
    <col min="8435" max="8435" width="9.44140625" style="16" bestFit="1" customWidth="1"/>
    <col min="8436" max="8677" width="9.109375" style="16"/>
    <col min="8678" max="8681" width="2.5546875" style="16" customWidth="1"/>
    <col min="8682" max="8682" width="38" style="16" customWidth="1"/>
    <col min="8683" max="8683" width="9.109375" style="16"/>
    <col min="8684" max="8684" width="1.5546875" style="16" customWidth="1"/>
    <col min="8685" max="8685" width="13.5546875" style="16" customWidth="1"/>
    <col min="8686" max="8686" width="1.5546875" style="16" customWidth="1"/>
    <col min="8687" max="8687" width="13.5546875" style="16" customWidth="1"/>
    <col min="8688" max="8688" width="9.109375" style="16"/>
    <col min="8689" max="8689" width="16.44140625" style="16" customWidth="1"/>
    <col min="8690" max="8690" width="13.88671875" style="16" customWidth="1"/>
    <col min="8691" max="8691" width="9.44140625" style="16" bestFit="1" customWidth="1"/>
    <col min="8692" max="8933" width="9.109375" style="16"/>
    <col min="8934" max="8937" width="2.5546875" style="16" customWidth="1"/>
    <col min="8938" max="8938" width="38" style="16" customWidth="1"/>
    <col min="8939" max="8939" width="9.109375" style="16"/>
    <col min="8940" max="8940" width="1.5546875" style="16" customWidth="1"/>
    <col min="8941" max="8941" width="13.5546875" style="16" customWidth="1"/>
    <col min="8942" max="8942" width="1.5546875" style="16" customWidth="1"/>
    <col min="8943" max="8943" width="13.5546875" style="16" customWidth="1"/>
    <col min="8944" max="8944" width="9.109375" style="16"/>
    <col min="8945" max="8945" width="16.44140625" style="16" customWidth="1"/>
    <col min="8946" max="8946" width="13.88671875" style="16" customWidth="1"/>
    <col min="8947" max="8947" width="9.44140625" style="16" bestFit="1" customWidth="1"/>
    <col min="8948" max="9189" width="9.109375" style="16"/>
    <col min="9190" max="9193" width="2.5546875" style="16" customWidth="1"/>
    <col min="9194" max="9194" width="38" style="16" customWidth="1"/>
    <col min="9195" max="9195" width="9.109375" style="16"/>
    <col min="9196" max="9196" width="1.5546875" style="16" customWidth="1"/>
    <col min="9197" max="9197" width="13.5546875" style="16" customWidth="1"/>
    <col min="9198" max="9198" width="1.5546875" style="16" customWidth="1"/>
    <col min="9199" max="9199" width="13.5546875" style="16" customWidth="1"/>
    <col min="9200" max="9200" width="9.109375" style="16"/>
    <col min="9201" max="9201" width="16.44140625" style="16" customWidth="1"/>
    <col min="9202" max="9202" width="13.88671875" style="16" customWidth="1"/>
    <col min="9203" max="9203" width="9.44140625" style="16" bestFit="1" customWidth="1"/>
    <col min="9204" max="9445" width="9.109375" style="16"/>
    <col min="9446" max="9449" width="2.5546875" style="16" customWidth="1"/>
    <col min="9450" max="9450" width="38" style="16" customWidth="1"/>
    <col min="9451" max="9451" width="9.109375" style="16"/>
    <col min="9452" max="9452" width="1.5546875" style="16" customWidth="1"/>
    <col min="9453" max="9453" width="13.5546875" style="16" customWidth="1"/>
    <col min="9454" max="9454" width="1.5546875" style="16" customWidth="1"/>
    <col min="9455" max="9455" width="13.5546875" style="16" customWidth="1"/>
    <col min="9456" max="9456" width="9.109375" style="16"/>
    <col min="9457" max="9457" width="16.44140625" style="16" customWidth="1"/>
    <col min="9458" max="9458" width="13.88671875" style="16" customWidth="1"/>
    <col min="9459" max="9459" width="9.44140625" style="16" bestFit="1" customWidth="1"/>
    <col min="9460" max="9701" width="9.109375" style="16"/>
    <col min="9702" max="9705" width="2.5546875" style="16" customWidth="1"/>
    <col min="9706" max="9706" width="38" style="16" customWidth="1"/>
    <col min="9707" max="9707" width="9.109375" style="16"/>
    <col min="9708" max="9708" width="1.5546875" style="16" customWidth="1"/>
    <col min="9709" max="9709" width="13.5546875" style="16" customWidth="1"/>
    <col min="9710" max="9710" width="1.5546875" style="16" customWidth="1"/>
    <col min="9711" max="9711" width="13.5546875" style="16" customWidth="1"/>
    <col min="9712" max="9712" width="9.109375" style="16"/>
    <col min="9713" max="9713" width="16.44140625" style="16" customWidth="1"/>
    <col min="9714" max="9714" width="13.88671875" style="16" customWidth="1"/>
    <col min="9715" max="9715" width="9.44140625" style="16" bestFit="1" customWidth="1"/>
    <col min="9716" max="9957" width="9.109375" style="16"/>
    <col min="9958" max="9961" width="2.5546875" style="16" customWidth="1"/>
    <col min="9962" max="9962" width="38" style="16" customWidth="1"/>
    <col min="9963" max="9963" width="9.109375" style="16"/>
    <col min="9964" max="9964" width="1.5546875" style="16" customWidth="1"/>
    <col min="9965" max="9965" width="13.5546875" style="16" customWidth="1"/>
    <col min="9966" max="9966" width="1.5546875" style="16" customWidth="1"/>
    <col min="9967" max="9967" width="13.5546875" style="16" customWidth="1"/>
    <col min="9968" max="9968" width="9.109375" style="16"/>
    <col min="9969" max="9969" width="16.44140625" style="16" customWidth="1"/>
    <col min="9970" max="9970" width="13.88671875" style="16" customWidth="1"/>
    <col min="9971" max="9971" width="9.44140625" style="16" bestFit="1" customWidth="1"/>
    <col min="9972" max="10213" width="9.109375" style="16"/>
    <col min="10214" max="10217" width="2.5546875" style="16" customWidth="1"/>
    <col min="10218" max="10218" width="38" style="16" customWidth="1"/>
    <col min="10219" max="10219" width="9.109375" style="16"/>
    <col min="10220" max="10220" width="1.5546875" style="16" customWidth="1"/>
    <col min="10221" max="10221" width="13.5546875" style="16" customWidth="1"/>
    <col min="10222" max="10222" width="1.5546875" style="16" customWidth="1"/>
    <col min="10223" max="10223" width="13.5546875" style="16" customWidth="1"/>
    <col min="10224" max="10224" width="9.109375" style="16"/>
    <col min="10225" max="10225" width="16.44140625" style="16" customWidth="1"/>
    <col min="10226" max="10226" width="13.88671875" style="16" customWidth="1"/>
    <col min="10227" max="10227" width="9.44140625" style="16" bestFit="1" customWidth="1"/>
    <col min="10228" max="10469" width="9.109375" style="16"/>
    <col min="10470" max="10473" width="2.5546875" style="16" customWidth="1"/>
    <col min="10474" max="10474" width="38" style="16" customWidth="1"/>
    <col min="10475" max="10475" width="9.109375" style="16"/>
    <col min="10476" max="10476" width="1.5546875" style="16" customWidth="1"/>
    <col min="10477" max="10477" width="13.5546875" style="16" customWidth="1"/>
    <col min="10478" max="10478" width="1.5546875" style="16" customWidth="1"/>
    <col min="10479" max="10479" width="13.5546875" style="16" customWidth="1"/>
    <col min="10480" max="10480" width="9.109375" style="16"/>
    <col min="10481" max="10481" width="16.44140625" style="16" customWidth="1"/>
    <col min="10482" max="10482" width="13.88671875" style="16" customWidth="1"/>
    <col min="10483" max="10483" width="9.44140625" style="16" bestFit="1" customWidth="1"/>
    <col min="10484" max="10725" width="9.109375" style="16"/>
    <col min="10726" max="10729" width="2.5546875" style="16" customWidth="1"/>
    <col min="10730" max="10730" width="38" style="16" customWidth="1"/>
    <col min="10731" max="10731" width="9.109375" style="16"/>
    <col min="10732" max="10732" width="1.5546875" style="16" customWidth="1"/>
    <col min="10733" max="10733" width="13.5546875" style="16" customWidth="1"/>
    <col min="10734" max="10734" width="1.5546875" style="16" customWidth="1"/>
    <col min="10735" max="10735" width="13.5546875" style="16" customWidth="1"/>
    <col min="10736" max="10736" width="9.109375" style="16"/>
    <col min="10737" max="10737" width="16.44140625" style="16" customWidth="1"/>
    <col min="10738" max="10738" width="13.88671875" style="16" customWidth="1"/>
    <col min="10739" max="10739" width="9.44140625" style="16" bestFit="1" customWidth="1"/>
    <col min="10740" max="10981" width="9.109375" style="16"/>
    <col min="10982" max="10985" width="2.5546875" style="16" customWidth="1"/>
    <col min="10986" max="10986" width="38" style="16" customWidth="1"/>
    <col min="10987" max="10987" width="9.109375" style="16"/>
    <col min="10988" max="10988" width="1.5546875" style="16" customWidth="1"/>
    <col min="10989" max="10989" width="13.5546875" style="16" customWidth="1"/>
    <col min="10990" max="10990" width="1.5546875" style="16" customWidth="1"/>
    <col min="10991" max="10991" width="13.5546875" style="16" customWidth="1"/>
    <col min="10992" max="10992" width="9.109375" style="16"/>
    <col min="10993" max="10993" width="16.44140625" style="16" customWidth="1"/>
    <col min="10994" max="10994" width="13.88671875" style="16" customWidth="1"/>
    <col min="10995" max="10995" width="9.44140625" style="16" bestFit="1" customWidth="1"/>
    <col min="10996" max="11237" width="9.109375" style="16"/>
    <col min="11238" max="11241" width="2.5546875" style="16" customWidth="1"/>
    <col min="11242" max="11242" width="38" style="16" customWidth="1"/>
    <col min="11243" max="11243" width="9.109375" style="16"/>
    <col min="11244" max="11244" width="1.5546875" style="16" customWidth="1"/>
    <col min="11245" max="11245" width="13.5546875" style="16" customWidth="1"/>
    <col min="11246" max="11246" width="1.5546875" style="16" customWidth="1"/>
    <col min="11247" max="11247" width="13.5546875" style="16" customWidth="1"/>
    <col min="11248" max="11248" width="9.109375" style="16"/>
    <col min="11249" max="11249" width="16.44140625" style="16" customWidth="1"/>
    <col min="11250" max="11250" width="13.88671875" style="16" customWidth="1"/>
    <col min="11251" max="11251" width="9.44140625" style="16" bestFit="1" customWidth="1"/>
    <col min="11252" max="11493" width="9.109375" style="16"/>
    <col min="11494" max="11497" width="2.5546875" style="16" customWidth="1"/>
    <col min="11498" max="11498" width="38" style="16" customWidth="1"/>
    <col min="11499" max="11499" width="9.109375" style="16"/>
    <col min="11500" max="11500" width="1.5546875" style="16" customWidth="1"/>
    <col min="11501" max="11501" width="13.5546875" style="16" customWidth="1"/>
    <col min="11502" max="11502" width="1.5546875" style="16" customWidth="1"/>
    <col min="11503" max="11503" width="13.5546875" style="16" customWidth="1"/>
    <col min="11504" max="11504" width="9.109375" style="16"/>
    <col min="11505" max="11505" width="16.44140625" style="16" customWidth="1"/>
    <col min="11506" max="11506" width="13.88671875" style="16" customWidth="1"/>
    <col min="11507" max="11507" width="9.44140625" style="16" bestFit="1" customWidth="1"/>
    <col min="11508" max="11749" width="9.109375" style="16"/>
    <col min="11750" max="11753" width="2.5546875" style="16" customWidth="1"/>
    <col min="11754" max="11754" width="38" style="16" customWidth="1"/>
    <col min="11755" max="11755" width="9.109375" style="16"/>
    <col min="11756" max="11756" width="1.5546875" style="16" customWidth="1"/>
    <col min="11757" max="11757" width="13.5546875" style="16" customWidth="1"/>
    <col min="11758" max="11758" width="1.5546875" style="16" customWidth="1"/>
    <col min="11759" max="11759" width="13.5546875" style="16" customWidth="1"/>
    <col min="11760" max="11760" width="9.109375" style="16"/>
    <col min="11761" max="11761" width="16.44140625" style="16" customWidth="1"/>
    <col min="11762" max="11762" width="13.88671875" style="16" customWidth="1"/>
    <col min="11763" max="11763" width="9.44140625" style="16" bestFit="1" customWidth="1"/>
    <col min="11764" max="12005" width="9.109375" style="16"/>
    <col min="12006" max="12009" width="2.5546875" style="16" customWidth="1"/>
    <col min="12010" max="12010" width="38" style="16" customWidth="1"/>
    <col min="12011" max="12011" width="9.109375" style="16"/>
    <col min="12012" max="12012" width="1.5546875" style="16" customWidth="1"/>
    <col min="12013" max="12013" width="13.5546875" style="16" customWidth="1"/>
    <col min="12014" max="12014" width="1.5546875" style="16" customWidth="1"/>
    <col min="12015" max="12015" width="13.5546875" style="16" customWidth="1"/>
    <col min="12016" max="12016" width="9.109375" style="16"/>
    <col min="12017" max="12017" width="16.44140625" style="16" customWidth="1"/>
    <col min="12018" max="12018" width="13.88671875" style="16" customWidth="1"/>
    <col min="12019" max="12019" width="9.44140625" style="16" bestFit="1" customWidth="1"/>
    <col min="12020" max="12261" width="9.109375" style="16"/>
    <col min="12262" max="12265" width="2.5546875" style="16" customWidth="1"/>
    <col min="12266" max="12266" width="38" style="16" customWidth="1"/>
    <col min="12267" max="12267" width="9.109375" style="16"/>
    <col min="12268" max="12268" width="1.5546875" style="16" customWidth="1"/>
    <col min="12269" max="12269" width="13.5546875" style="16" customWidth="1"/>
    <col min="12270" max="12270" width="1.5546875" style="16" customWidth="1"/>
    <col min="12271" max="12271" width="13.5546875" style="16" customWidth="1"/>
    <col min="12272" max="12272" width="9.109375" style="16"/>
    <col min="12273" max="12273" width="16.44140625" style="16" customWidth="1"/>
    <col min="12274" max="12274" width="13.88671875" style="16" customWidth="1"/>
    <col min="12275" max="12275" width="9.44140625" style="16" bestFit="1" customWidth="1"/>
    <col min="12276" max="12517" width="9.109375" style="16"/>
    <col min="12518" max="12521" width="2.5546875" style="16" customWidth="1"/>
    <col min="12522" max="12522" width="38" style="16" customWidth="1"/>
    <col min="12523" max="12523" width="9.109375" style="16"/>
    <col min="12524" max="12524" width="1.5546875" style="16" customWidth="1"/>
    <col min="12525" max="12525" width="13.5546875" style="16" customWidth="1"/>
    <col min="12526" max="12526" width="1.5546875" style="16" customWidth="1"/>
    <col min="12527" max="12527" width="13.5546875" style="16" customWidth="1"/>
    <col min="12528" max="12528" width="9.109375" style="16"/>
    <col min="12529" max="12529" width="16.44140625" style="16" customWidth="1"/>
    <col min="12530" max="12530" width="13.88671875" style="16" customWidth="1"/>
    <col min="12531" max="12531" width="9.44140625" style="16" bestFit="1" customWidth="1"/>
    <col min="12532" max="12773" width="9.109375" style="16"/>
    <col min="12774" max="12777" width="2.5546875" style="16" customWidth="1"/>
    <col min="12778" max="12778" width="38" style="16" customWidth="1"/>
    <col min="12779" max="12779" width="9.109375" style="16"/>
    <col min="12780" max="12780" width="1.5546875" style="16" customWidth="1"/>
    <col min="12781" max="12781" width="13.5546875" style="16" customWidth="1"/>
    <col min="12782" max="12782" width="1.5546875" style="16" customWidth="1"/>
    <col min="12783" max="12783" width="13.5546875" style="16" customWidth="1"/>
    <col min="12784" max="12784" width="9.109375" style="16"/>
    <col min="12785" max="12785" width="16.44140625" style="16" customWidth="1"/>
    <col min="12786" max="12786" width="13.88671875" style="16" customWidth="1"/>
    <col min="12787" max="12787" width="9.44140625" style="16" bestFit="1" customWidth="1"/>
    <col min="12788" max="13029" width="9.109375" style="16"/>
    <col min="13030" max="13033" width="2.5546875" style="16" customWidth="1"/>
    <col min="13034" max="13034" width="38" style="16" customWidth="1"/>
    <col min="13035" max="13035" width="9.109375" style="16"/>
    <col min="13036" max="13036" width="1.5546875" style="16" customWidth="1"/>
    <col min="13037" max="13037" width="13.5546875" style="16" customWidth="1"/>
    <col min="13038" max="13038" width="1.5546875" style="16" customWidth="1"/>
    <col min="13039" max="13039" width="13.5546875" style="16" customWidth="1"/>
    <col min="13040" max="13040" width="9.109375" style="16"/>
    <col min="13041" max="13041" width="16.44140625" style="16" customWidth="1"/>
    <col min="13042" max="13042" width="13.88671875" style="16" customWidth="1"/>
    <col min="13043" max="13043" width="9.44140625" style="16" bestFit="1" customWidth="1"/>
    <col min="13044" max="13285" width="9.109375" style="16"/>
    <col min="13286" max="13289" width="2.5546875" style="16" customWidth="1"/>
    <col min="13290" max="13290" width="38" style="16" customWidth="1"/>
    <col min="13291" max="13291" width="9.109375" style="16"/>
    <col min="13292" max="13292" width="1.5546875" style="16" customWidth="1"/>
    <col min="13293" max="13293" width="13.5546875" style="16" customWidth="1"/>
    <col min="13294" max="13294" width="1.5546875" style="16" customWidth="1"/>
    <col min="13295" max="13295" width="13.5546875" style="16" customWidth="1"/>
    <col min="13296" max="13296" width="9.109375" style="16"/>
    <col min="13297" max="13297" width="16.44140625" style="16" customWidth="1"/>
    <col min="13298" max="13298" width="13.88671875" style="16" customWidth="1"/>
    <col min="13299" max="13299" width="9.44140625" style="16" bestFit="1" customWidth="1"/>
    <col min="13300" max="13541" width="9.109375" style="16"/>
    <col min="13542" max="13545" width="2.5546875" style="16" customWidth="1"/>
    <col min="13546" max="13546" width="38" style="16" customWidth="1"/>
    <col min="13547" max="13547" width="9.109375" style="16"/>
    <col min="13548" max="13548" width="1.5546875" style="16" customWidth="1"/>
    <col min="13549" max="13549" width="13.5546875" style="16" customWidth="1"/>
    <col min="13550" max="13550" width="1.5546875" style="16" customWidth="1"/>
    <col min="13551" max="13551" width="13.5546875" style="16" customWidth="1"/>
    <col min="13552" max="13552" width="9.109375" style="16"/>
    <col min="13553" max="13553" width="16.44140625" style="16" customWidth="1"/>
    <col min="13554" max="13554" width="13.88671875" style="16" customWidth="1"/>
    <col min="13555" max="13555" width="9.44140625" style="16" bestFit="1" customWidth="1"/>
    <col min="13556" max="13797" width="9.109375" style="16"/>
    <col min="13798" max="13801" width="2.5546875" style="16" customWidth="1"/>
    <col min="13802" max="13802" width="38" style="16" customWidth="1"/>
    <col min="13803" max="13803" width="9.109375" style="16"/>
    <col min="13804" max="13804" width="1.5546875" style="16" customWidth="1"/>
    <col min="13805" max="13805" width="13.5546875" style="16" customWidth="1"/>
    <col min="13806" max="13806" width="1.5546875" style="16" customWidth="1"/>
    <col min="13807" max="13807" width="13.5546875" style="16" customWidth="1"/>
    <col min="13808" max="13808" width="9.109375" style="16"/>
    <col min="13809" max="13809" width="16.44140625" style="16" customWidth="1"/>
    <col min="13810" max="13810" width="13.88671875" style="16" customWidth="1"/>
    <col min="13811" max="13811" width="9.44140625" style="16" bestFit="1" customWidth="1"/>
    <col min="13812" max="14053" width="9.109375" style="16"/>
    <col min="14054" max="14057" width="2.5546875" style="16" customWidth="1"/>
    <col min="14058" max="14058" width="38" style="16" customWidth="1"/>
    <col min="14059" max="14059" width="9.109375" style="16"/>
    <col min="14060" max="14060" width="1.5546875" style="16" customWidth="1"/>
    <col min="14061" max="14061" width="13.5546875" style="16" customWidth="1"/>
    <col min="14062" max="14062" width="1.5546875" style="16" customWidth="1"/>
    <col min="14063" max="14063" width="13.5546875" style="16" customWidth="1"/>
    <col min="14064" max="14064" width="9.109375" style="16"/>
    <col min="14065" max="14065" width="16.44140625" style="16" customWidth="1"/>
    <col min="14066" max="14066" width="13.88671875" style="16" customWidth="1"/>
    <col min="14067" max="14067" width="9.44140625" style="16" bestFit="1" customWidth="1"/>
    <col min="14068" max="14309" width="9.109375" style="16"/>
    <col min="14310" max="14313" width="2.5546875" style="16" customWidth="1"/>
    <col min="14314" max="14314" width="38" style="16" customWidth="1"/>
    <col min="14315" max="14315" width="9.109375" style="16"/>
    <col min="14316" max="14316" width="1.5546875" style="16" customWidth="1"/>
    <col min="14317" max="14317" width="13.5546875" style="16" customWidth="1"/>
    <col min="14318" max="14318" width="1.5546875" style="16" customWidth="1"/>
    <col min="14319" max="14319" width="13.5546875" style="16" customWidth="1"/>
    <col min="14320" max="14320" width="9.109375" style="16"/>
    <col min="14321" max="14321" width="16.44140625" style="16" customWidth="1"/>
    <col min="14322" max="14322" width="13.88671875" style="16" customWidth="1"/>
    <col min="14323" max="14323" width="9.44140625" style="16" bestFit="1" customWidth="1"/>
    <col min="14324" max="14565" width="9.109375" style="16"/>
    <col min="14566" max="14569" width="2.5546875" style="16" customWidth="1"/>
    <col min="14570" max="14570" width="38" style="16" customWidth="1"/>
    <col min="14571" max="14571" width="9.109375" style="16"/>
    <col min="14572" max="14572" width="1.5546875" style="16" customWidth="1"/>
    <col min="14573" max="14573" width="13.5546875" style="16" customWidth="1"/>
    <col min="14574" max="14574" width="1.5546875" style="16" customWidth="1"/>
    <col min="14575" max="14575" width="13.5546875" style="16" customWidth="1"/>
    <col min="14576" max="14576" width="9.109375" style="16"/>
    <col min="14577" max="14577" width="16.44140625" style="16" customWidth="1"/>
    <col min="14578" max="14578" width="13.88671875" style="16" customWidth="1"/>
    <col min="14579" max="14579" width="9.44140625" style="16" bestFit="1" customWidth="1"/>
    <col min="14580" max="14821" width="9.109375" style="16"/>
    <col min="14822" max="14825" width="2.5546875" style="16" customWidth="1"/>
    <col min="14826" max="14826" width="38" style="16" customWidth="1"/>
    <col min="14827" max="14827" width="9.109375" style="16"/>
    <col min="14828" max="14828" width="1.5546875" style="16" customWidth="1"/>
    <col min="14829" max="14829" width="13.5546875" style="16" customWidth="1"/>
    <col min="14830" max="14830" width="1.5546875" style="16" customWidth="1"/>
    <col min="14831" max="14831" width="13.5546875" style="16" customWidth="1"/>
    <col min="14832" max="14832" width="9.109375" style="16"/>
    <col min="14833" max="14833" width="16.44140625" style="16" customWidth="1"/>
    <col min="14834" max="14834" width="13.88671875" style="16" customWidth="1"/>
    <col min="14835" max="14835" width="9.44140625" style="16" bestFit="1" customWidth="1"/>
    <col min="14836" max="15077" width="9.109375" style="16"/>
    <col min="15078" max="15081" width="2.5546875" style="16" customWidth="1"/>
    <col min="15082" max="15082" width="38" style="16" customWidth="1"/>
    <col min="15083" max="15083" width="9.109375" style="16"/>
    <col min="15084" max="15084" width="1.5546875" style="16" customWidth="1"/>
    <col min="15085" max="15085" width="13.5546875" style="16" customWidth="1"/>
    <col min="15086" max="15086" width="1.5546875" style="16" customWidth="1"/>
    <col min="15087" max="15087" width="13.5546875" style="16" customWidth="1"/>
    <col min="15088" max="15088" width="9.109375" style="16"/>
    <col min="15089" max="15089" width="16.44140625" style="16" customWidth="1"/>
    <col min="15090" max="15090" width="13.88671875" style="16" customWidth="1"/>
    <col min="15091" max="15091" width="9.44140625" style="16" bestFit="1" customWidth="1"/>
    <col min="15092" max="15333" width="9.109375" style="16"/>
    <col min="15334" max="15337" width="2.5546875" style="16" customWidth="1"/>
    <col min="15338" max="15338" width="38" style="16" customWidth="1"/>
    <col min="15339" max="15339" width="9.109375" style="16"/>
    <col min="15340" max="15340" width="1.5546875" style="16" customWidth="1"/>
    <col min="15341" max="15341" width="13.5546875" style="16" customWidth="1"/>
    <col min="15342" max="15342" width="1.5546875" style="16" customWidth="1"/>
    <col min="15343" max="15343" width="13.5546875" style="16" customWidth="1"/>
    <col min="15344" max="15344" width="9.109375" style="16"/>
    <col min="15345" max="15345" width="16.44140625" style="16" customWidth="1"/>
    <col min="15346" max="15346" width="13.88671875" style="16" customWidth="1"/>
    <col min="15347" max="15347" width="9.44140625" style="16" bestFit="1" customWidth="1"/>
    <col min="15348" max="15589" width="9.109375" style="16"/>
    <col min="15590" max="15593" width="2.5546875" style="16" customWidth="1"/>
    <col min="15594" max="15594" width="38" style="16" customWidth="1"/>
    <col min="15595" max="15595" width="9.109375" style="16"/>
    <col min="15596" max="15596" width="1.5546875" style="16" customWidth="1"/>
    <col min="15597" max="15597" width="13.5546875" style="16" customWidth="1"/>
    <col min="15598" max="15598" width="1.5546875" style="16" customWidth="1"/>
    <col min="15599" max="15599" width="13.5546875" style="16" customWidth="1"/>
    <col min="15600" max="15600" width="9.109375" style="16"/>
    <col min="15601" max="15601" width="16.44140625" style="16" customWidth="1"/>
    <col min="15602" max="15602" width="13.88671875" style="16" customWidth="1"/>
    <col min="15603" max="15603" width="9.44140625" style="16" bestFit="1" customWidth="1"/>
    <col min="15604" max="15845" width="9.109375" style="16"/>
    <col min="15846" max="15849" width="2.5546875" style="16" customWidth="1"/>
    <col min="15850" max="15850" width="38" style="16" customWidth="1"/>
    <col min="15851" max="15851" width="9.109375" style="16"/>
    <col min="15852" max="15852" width="1.5546875" style="16" customWidth="1"/>
    <col min="15853" max="15853" width="13.5546875" style="16" customWidth="1"/>
    <col min="15854" max="15854" width="1.5546875" style="16" customWidth="1"/>
    <col min="15855" max="15855" width="13.5546875" style="16" customWidth="1"/>
    <col min="15856" max="15856" width="9.109375" style="16"/>
    <col min="15857" max="15857" width="16.44140625" style="16" customWidth="1"/>
    <col min="15858" max="15858" width="13.88671875" style="16" customWidth="1"/>
    <col min="15859" max="15859" width="9.44140625" style="16" bestFit="1" customWidth="1"/>
    <col min="15860" max="16101" width="9.109375" style="16"/>
    <col min="16102" max="16105" width="2.5546875" style="16" customWidth="1"/>
    <col min="16106" max="16106" width="38" style="16" customWidth="1"/>
    <col min="16107" max="16107" width="9.109375" style="16"/>
    <col min="16108" max="16108" width="1.5546875" style="16" customWidth="1"/>
    <col min="16109" max="16109" width="13.5546875" style="16" customWidth="1"/>
    <col min="16110" max="16110" width="1.5546875" style="16" customWidth="1"/>
    <col min="16111" max="16111" width="13.5546875" style="16" customWidth="1"/>
    <col min="16112" max="16112" width="9.109375" style="16"/>
    <col min="16113" max="16113" width="16.44140625" style="16" customWidth="1"/>
    <col min="16114" max="16114" width="13.88671875" style="16" customWidth="1"/>
    <col min="16115" max="16115" width="9.44140625" style="16" bestFit="1" customWidth="1"/>
    <col min="16116" max="16379" width="9.109375" style="16"/>
    <col min="16380" max="16384" width="9.109375" style="16" customWidth="1"/>
  </cols>
  <sheetData>
    <row r="1" spans="1:10" ht="21.75" customHeight="1" x14ac:dyDescent="0.3">
      <c r="A1" s="18" t="s">
        <v>122</v>
      </c>
      <c r="B1" s="18"/>
      <c r="C1" s="1"/>
      <c r="D1" s="18"/>
      <c r="E1" s="18"/>
      <c r="F1" s="42"/>
      <c r="G1" s="18"/>
      <c r="H1" s="42"/>
      <c r="I1" s="55"/>
      <c r="J1" s="42"/>
    </row>
    <row r="2" spans="1:10" ht="21.75" customHeight="1" x14ac:dyDescent="0.3">
      <c r="A2" s="18" t="s">
        <v>81</v>
      </c>
      <c r="B2" s="18"/>
      <c r="C2" s="1"/>
      <c r="D2" s="20"/>
      <c r="E2" s="18"/>
      <c r="F2" s="42"/>
      <c r="G2" s="18"/>
      <c r="H2" s="42"/>
      <c r="I2" s="55"/>
      <c r="J2" s="42"/>
    </row>
    <row r="3" spans="1:10" ht="21.75" customHeight="1" x14ac:dyDescent="0.3">
      <c r="A3" s="90" t="s">
        <v>131</v>
      </c>
      <c r="B3" s="2"/>
      <c r="C3" s="3"/>
      <c r="D3" s="19"/>
      <c r="E3" s="2"/>
      <c r="F3" s="43"/>
      <c r="G3" s="2"/>
      <c r="H3" s="43"/>
      <c r="I3" s="54"/>
      <c r="J3" s="43"/>
    </row>
    <row r="4" spans="1:10" ht="21.75" customHeight="1" x14ac:dyDescent="0.3">
      <c r="A4" s="4"/>
      <c r="B4" s="18"/>
      <c r="C4" s="1"/>
      <c r="D4" s="20"/>
      <c r="E4" s="18"/>
      <c r="F4" s="42"/>
      <c r="G4" s="18"/>
      <c r="H4" s="42"/>
      <c r="I4" s="55"/>
      <c r="J4" s="42"/>
    </row>
    <row r="5" spans="1:10" ht="21.75" customHeight="1" x14ac:dyDescent="0.3">
      <c r="A5" s="4"/>
      <c r="B5" s="18"/>
      <c r="C5" s="1"/>
      <c r="D5" s="20"/>
      <c r="E5" s="18"/>
      <c r="F5" s="43" t="s">
        <v>138</v>
      </c>
      <c r="G5" s="92"/>
      <c r="H5" s="135" t="s">
        <v>139</v>
      </c>
      <c r="I5" s="135"/>
      <c r="J5" s="135"/>
    </row>
    <row r="6" spans="1:10" ht="21.75" customHeight="1" x14ac:dyDescent="0.3">
      <c r="A6" s="4"/>
      <c r="B6" s="18"/>
      <c r="C6" s="1"/>
      <c r="D6" s="20"/>
      <c r="E6" s="18"/>
      <c r="F6" s="27" t="s">
        <v>90</v>
      </c>
      <c r="G6" s="18"/>
      <c r="H6" s="27" t="s">
        <v>90</v>
      </c>
      <c r="I6" s="61"/>
      <c r="J6" s="27" t="s">
        <v>90</v>
      </c>
    </row>
    <row r="7" spans="1:10" ht="21.75" customHeight="1" x14ac:dyDescent="0.3">
      <c r="A7" s="4"/>
      <c r="B7" s="18"/>
      <c r="C7" s="1"/>
      <c r="D7" s="20"/>
      <c r="E7" s="18"/>
      <c r="F7" s="42" t="s">
        <v>128</v>
      </c>
      <c r="G7" s="18"/>
      <c r="H7" s="42" t="s">
        <v>128</v>
      </c>
      <c r="I7" s="55"/>
      <c r="J7" s="42" t="s">
        <v>98</v>
      </c>
    </row>
    <row r="8" spans="1:10" ht="21.75" customHeight="1" x14ac:dyDescent="0.3">
      <c r="A8" s="4"/>
      <c r="C8" s="1"/>
      <c r="D8" s="129" t="s">
        <v>1</v>
      </c>
      <c r="E8" s="4"/>
      <c r="F8" s="43" t="s">
        <v>2</v>
      </c>
      <c r="G8" s="4"/>
      <c r="H8" s="43" t="s">
        <v>2</v>
      </c>
      <c r="I8" s="9"/>
      <c r="J8" s="43" t="s">
        <v>2</v>
      </c>
    </row>
    <row r="9" spans="1:10" ht="8.1" customHeight="1" x14ac:dyDescent="0.3">
      <c r="A9" s="95"/>
      <c r="C9" s="31"/>
      <c r="D9" s="20"/>
      <c r="E9" s="4"/>
      <c r="F9" s="39"/>
      <c r="G9" s="4"/>
      <c r="H9" s="39"/>
      <c r="I9" s="9"/>
      <c r="J9" s="88"/>
    </row>
    <row r="10" spans="1:10" ht="21.75" customHeight="1" x14ac:dyDescent="0.3">
      <c r="A10" s="95" t="s">
        <v>151</v>
      </c>
      <c r="C10" s="31"/>
      <c r="D10" s="94">
        <v>5</v>
      </c>
      <c r="F10" s="39">
        <v>356270448</v>
      </c>
      <c r="H10" s="39">
        <v>356259766</v>
      </c>
      <c r="J10" s="88">
        <v>250407616</v>
      </c>
    </row>
    <row r="11" spans="1:10" ht="21.75" customHeight="1" x14ac:dyDescent="0.3">
      <c r="A11" s="95" t="s">
        <v>30</v>
      </c>
      <c r="C11" s="31"/>
      <c r="D11" s="94">
        <v>5</v>
      </c>
      <c r="F11" s="40">
        <v>114422081</v>
      </c>
      <c r="H11" s="40">
        <v>114422081</v>
      </c>
      <c r="J11" s="48">
        <v>155304004</v>
      </c>
    </row>
    <row r="12" spans="1:10" ht="8.1" customHeight="1" x14ac:dyDescent="0.3">
      <c r="A12" s="95"/>
      <c r="C12" s="31"/>
      <c r="D12" s="20"/>
      <c r="E12" s="4"/>
      <c r="F12" s="39"/>
      <c r="G12" s="4"/>
      <c r="H12" s="39"/>
      <c r="I12" s="9"/>
      <c r="J12" s="88"/>
    </row>
    <row r="13" spans="1:10" ht="21.75" customHeight="1" x14ac:dyDescent="0.3">
      <c r="A13" s="35" t="s">
        <v>29</v>
      </c>
      <c r="C13" s="31"/>
      <c r="D13" s="34"/>
      <c r="F13" s="40">
        <f>SUM(F10:F12)</f>
        <v>470692529</v>
      </c>
      <c r="H13" s="40">
        <f>SUM(H10:H12)</f>
        <v>470681847</v>
      </c>
      <c r="J13" s="48">
        <f>SUM(J10:J12)</f>
        <v>405711620</v>
      </c>
    </row>
    <row r="14" spans="1:10" ht="8.1" customHeight="1" x14ac:dyDescent="0.3">
      <c r="A14" s="95"/>
      <c r="C14" s="31"/>
      <c r="D14" s="20"/>
      <c r="E14" s="9"/>
      <c r="F14" s="39"/>
      <c r="G14" s="9"/>
      <c r="H14" s="39"/>
      <c r="I14" s="9"/>
      <c r="J14" s="88"/>
    </row>
    <row r="15" spans="1:10" ht="21.75" customHeight="1" x14ac:dyDescent="0.3">
      <c r="A15" s="16" t="s">
        <v>152</v>
      </c>
      <c r="C15" s="31"/>
      <c r="D15" s="20"/>
      <c r="E15" s="7"/>
      <c r="F15" s="30">
        <v>-313411942</v>
      </c>
      <c r="G15" s="7"/>
      <c r="H15" s="30">
        <v>-313401642</v>
      </c>
      <c r="I15" s="56"/>
      <c r="J15" s="10">
        <v>-220528351</v>
      </c>
    </row>
    <row r="16" spans="1:10" ht="21.75" customHeight="1" x14ac:dyDescent="0.3">
      <c r="A16" s="16" t="s">
        <v>38</v>
      </c>
      <c r="C16" s="31"/>
      <c r="D16" s="11"/>
      <c r="E16" s="7"/>
      <c r="F16" s="29">
        <v>-111424117</v>
      </c>
      <c r="G16" s="7"/>
      <c r="H16" s="29">
        <v>-111424117</v>
      </c>
      <c r="I16" s="56"/>
      <c r="J16" s="8">
        <v>-134875808</v>
      </c>
    </row>
    <row r="17" spans="1:17" ht="8.1" customHeight="1" x14ac:dyDescent="0.3">
      <c r="A17" s="95"/>
      <c r="C17" s="31"/>
      <c r="D17" s="20"/>
      <c r="E17" s="4"/>
      <c r="F17" s="39"/>
      <c r="G17" s="4"/>
      <c r="H17" s="39"/>
      <c r="I17" s="9"/>
      <c r="J17" s="88"/>
    </row>
    <row r="18" spans="1:17" ht="21.75" customHeight="1" x14ac:dyDescent="0.3">
      <c r="A18" s="35" t="s">
        <v>40</v>
      </c>
      <c r="C18" s="31"/>
      <c r="F18" s="40">
        <f>SUM(F15:F17)</f>
        <v>-424836059</v>
      </c>
      <c r="H18" s="40">
        <f>SUM(H15:H17)</f>
        <v>-424825759</v>
      </c>
      <c r="J18" s="48">
        <f>SUM(J15:J17)</f>
        <v>-355404159</v>
      </c>
    </row>
    <row r="19" spans="1:17" ht="9.9" customHeight="1" x14ac:dyDescent="0.3">
      <c r="C19" s="31"/>
      <c r="E19" s="4"/>
      <c r="F19" s="39"/>
      <c r="G19" s="4"/>
      <c r="H19" s="39"/>
      <c r="I19" s="9"/>
      <c r="J19" s="88"/>
    </row>
    <row r="20" spans="1:17" ht="21.75" customHeight="1" x14ac:dyDescent="0.3">
      <c r="A20" s="35" t="s">
        <v>51</v>
      </c>
      <c r="C20" s="31"/>
      <c r="D20" s="20"/>
      <c r="E20" s="4"/>
      <c r="F20" s="30">
        <f>+F13+F18</f>
        <v>45856470</v>
      </c>
      <c r="G20" s="4"/>
      <c r="H20" s="30">
        <f>+H13+H18</f>
        <v>45856088</v>
      </c>
      <c r="I20" s="9"/>
      <c r="J20" s="10">
        <f>+J13+J18</f>
        <v>50307461</v>
      </c>
    </row>
    <row r="21" spans="1:17" ht="8.1" customHeight="1" x14ac:dyDescent="0.3">
      <c r="A21" s="35"/>
      <c r="C21" s="31"/>
      <c r="F21" s="39"/>
      <c r="H21" s="39"/>
      <c r="J21" s="88"/>
    </row>
    <row r="22" spans="1:17" ht="21.75" customHeight="1" x14ac:dyDescent="0.3">
      <c r="A22" s="95" t="s">
        <v>18</v>
      </c>
      <c r="C22" s="1"/>
      <c r="D22" s="25">
        <v>18</v>
      </c>
      <c r="E22" s="7"/>
      <c r="F22" s="40">
        <v>7205415</v>
      </c>
      <c r="G22" s="7"/>
      <c r="H22" s="40">
        <v>7474930</v>
      </c>
      <c r="I22" s="56"/>
      <c r="J22" s="48">
        <v>1207194</v>
      </c>
      <c r="K22" s="59"/>
      <c r="Q22" s="58"/>
    </row>
    <row r="23" spans="1:17" ht="8.1" customHeight="1" x14ac:dyDescent="0.3">
      <c r="A23" s="95"/>
      <c r="C23" s="1"/>
      <c r="D23" s="6"/>
      <c r="E23" s="7"/>
      <c r="F23" s="39"/>
      <c r="G23" s="7"/>
      <c r="H23" s="39"/>
      <c r="I23" s="56"/>
      <c r="J23" s="88"/>
    </row>
    <row r="24" spans="1:17" ht="21.75" customHeight="1" x14ac:dyDescent="0.3">
      <c r="A24" s="35" t="s">
        <v>52</v>
      </c>
      <c r="C24" s="31"/>
      <c r="D24" s="6"/>
      <c r="E24" s="7"/>
      <c r="F24" s="39">
        <f>+F20+F22</f>
        <v>53061885</v>
      </c>
      <c r="G24" s="7"/>
      <c r="H24" s="39">
        <f>+H20+H22</f>
        <v>53331018</v>
      </c>
      <c r="I24" s="56"/>
      <c r="J24" s="88">
        <f>+J20+J22</f>
        <v>51514655</v>
      </c>
      <c r="Q24" s="58"/>
    </row>
    <row r="25" spans="1:17" ht="8.1" customHeight="1" x14ac:dyDescent="0.3">
      <c r="A25" s="35"/>
      <c r="C25" s="31"/>
      <c r="F25" s="39"/>
      <c r="H25" s="39"/>
      <c r="J25" s="88"/>
    </row>
    <row r="26" spans="1:17" ht="21.75" customHeight="1" x14ac:dyDescent="0.3">
      <c r="A26" s="16" t="s">
        <v>19</v>
      </c>
      <c r="C26" s="31"/>
      <c r="E26" s="4"/>
      <c r="F26" s="39">
        <v>-6613598</v>
      </c>
      <c r="G26" s="4"/>
      <c r="H26" s="39">
        <v>-6613598</v>
      </c>
      <c r="I26" s="9"/>
      <c r="J26" s="88">
        <v>-7034885</v>
      </c>
      <c r="Q26" s="41"/>
    </row>
    <row r="27" spans="1:17" ht="21.75" customHeight="1" x14ac:dyDescent="0.3">
      <c r="A27" s="16" t="s">
        <v>20</v>
      </c>
      <c r="E27" s="4"/>
      <c r="F27" s="40">
        <v>-29660534</v>
      </c>
      <c r="G27" s="4"/>
      <c r="H27" s="40">
        <v>-29672767</v>
      </c>
      <c r="I27" s="9"/>
      <c r="J27" s="48">
        <v>-26688667</v>
      </c>
    </row>
    <row r="28" spans="1:17" ht="8.1" customHeight="1" x14ac:dyDescent="0.3">
      <c r="A28" s="21"/>
      <c r="C28" s="31"/>
      <c r="D28" s="5"/>
      <c r="E28" s="4"/>
      <c r="F28" s="39"/>
      <c r="G28" s="4"/>
      <c r="H28" s="39"/>
      <c r="I28" s="9"/>
      <c r="J28" s="88"/>
    </row>
    <row r="29" spans="1:17" ht="21.75" customHeight="1" x14ac:dyDescent="0.3">
      <c r="A29" s="18" t="s">
        <v>21</v>
      </c>
      <c r="C29" s="31"/>
      <c r="F29" s="40">
        <f>+F26+F27</f>
        <v>-36274132</v>
      </c>
      <c r="H29" s="40">
        <f>+H26+H27</f>
        <v>-36286365</v>
      </c>
      <c r="J29" s="48">
        <f>+J26+J27</f>
        <v>-33723552</v>
      </c>
    </row>
    <row r="30" spans="1:17" ht="9.9" customHeight="1" x14ac:dyDescent="0.3">
      <c r="A30" s="21"/>
      <c r="C30" s="31"/>
      <c r="D30" s="5"/>
      <c r="E30" s="4"/>
      <c r="F30" s="39"/>
      <c r="G30" s="4"/>
      <c r="H30" s="39"/>
      <c r="I30" s="9"/>
      <c r="J30" s="88"/>
    </row>
    <row r="31" spans="1:17" ht="21.75" customHeight="1" x14ac:dyDescent="0.3">
      <c r="A31" s="18" t="s">
        <v>53</v>
      </c>
      <c r="C31" s="31"/>
      <c r="E31" s="4"/>
      <c r="F31" s="45"/>
      <c r="G31" s="4"/>
      <c r="H31" s="45"/>
      <c r="J31" s="59"/>
    </row>
    <row r="32" spans="1:17" ht="21.75" customHeight="1" x14ac:dyDescent="0.3">
      <c r="A32" s="18"/>
      <c r="B32" s="18" t="s">
        <v>48</v>
      </c>
      <c r="E32" s="4"/>
      <c r="F32" s="39">
        <f>+F24+F29</f>
        <v>16787753</v>
      </c>
      <c r="G32" s="4"/>
      <c r="H32" s="39">
        <f>+H24+H29</f>
        <v>17044653</v>
      </c>
      <c r="I32" s="9"/>
      <c r="J32" s="88">
        <f>+J24+J29</f>
        <v>17791103</v>
      </c>
    </row>
    <row r="33" spans="1:10" ht="21.75" customHeight="1" x14ac:dyDescent="0.3">
      <c r="A33" s="16" t="s">
        <v>22</v>
      </c>
      <c r="C33" s="31"/>
      <c r="E33" s="4"/>
      <c r="F33" s="40">
        <v>-1259673</v>
      </c>
      <c r="G33" s="4"/>
      <c r="H33" s="40">
        <v>-1259673</v>
      </c>
      <c r="I33" s="9"/>
      <c r="J33" s="48">
        <v>-2292880</v>
      </c>
    </row>
    <row r="34" spans="1:10" ht="8.1" customHeight="1" x14ac:dyDescent="0.3">
      <c r="C34" s="31"/>
      <c r="E34" s="4"/>
      <c r="F34" s="39"/>
      <c r="G34" s="4"/>
      <c r="H34" s="39"/>
      <c r="I34" s="9"/>
      <c r="J34" s="88"/>
    </row>
    <row r="35" spans="1:10" ht="21.75" customHeight="1" x14ac:dyDescent="0.3">
      <c r="A35" s="18" t="s">
        <v>54</v>
      </c>
      <c r="C35" s="31"/>
      <c r="E35" s="4"/>
      <c r="F35" s="39">
        <f>+F32+F33</f>
        <v>15528080</v>
      </c>
      <c r="G35" s="4"/>
      <c r="H35" s="39">
        <f>+H32+H33</f>
        <v>15784980</v>
      </c>
      <c r="I35" s="9"/>
      <c r="J35" s="88">
        <f>+J32+J33</f>
        <v>15498223</v>
      </c>
    </row>
    <row r="36" spans="1:10" ht="21.75" customHeight="1" x14ac:dyDescent="0.3">
      <c r="A36" s="16" t="s">
        <v>26</v>
      </c>
      <c r="C36" s="31"/>
      <c r="D36" s="94">
        <v>19</v>
      </c>
      <c r="E36" s="4"/>
      <c r="F36" s="40">
        <v>-3345817</v>
      </c>
      <c r="G36" s="4"/>
      <c r="H36" s="40">
        <v>-3397197</v>
      </c>
      <c r="I36" s="9"/>
      <c r="J36" s="48">
        <v>-3587355</v>
      </c>
    </row>
    <row r="37" spans="1:10" ht="8.1" customHeight="1" x14ac:dyDescent="0.3">
      <c r="C37" s="31"/>
      <c r="E37" s="4"/>
      <c r="F37" s="39"/>
      <c r="G37" s="4"/>
      <c r="H37" s="39"/>
      <c r="I37" s="9"/>
      <c r="J37" s="88"/>
    </row>
    <row r="38" spans="1:10" ht="21.75" customHeight="1" thickBot="1" x14ac:dyDescent="0.35">
      <c r="A38" s="35" t="s">
        <v>94</v>
      </c>
      <c r="C38" s="31"/>
      <c r="E38" s="4"/>
      <c r="F38" s="50">
        <f>+F35+F36</f>
        <v>12182263</v>
      </c>
      <c r="G38" s="4"/>
      <c r="H38" s="50">
        <f>+H35+H36</f>
        <v>12387783</v>
      </c>
      <c r="I38" s="9"/>
      <c r="J38" s="62">
        <f>+J35+J36</f>
        <v>11910868</v>
      </c>
    </row>
    <row r="39" spans="1:10" ht="9.9" customHeight="1" thickTop="1" x14ac:dyDescent="0.3">
      <c r="A39" s="35"/>
      <c r="C39" s="31"/>
      <c r="F39" s="39"/>
      <c r="H39" s="39"/>
      <c r="J39" s="88"/>
    </row>
    <row r="40" spans="1:10" ht="21.75" customHeight="1" x14ac:dyDescent="0.3">
      <c r="A40" s="18" t="s">
        <v>55</v>
      </c>
      <c r="D40" s="31"/>
      <c r="E40" s="94"/>
      <c r="F40" s="39"/>
      <c r="G40" s="94"/>
      <c r="H40" s="39"/>
      <c r="J40" s="88"/>
    </row>
    <row r="41" spans="1:10" ht="8.1" customHeight="1" x14ac:dyDescent="0.3">
      <c r="A41" s="18"/>
      <c r="D41" s="31"/>
      <c r="E41" s="94"/>
      <c r="F41" s="39"/>
      <c r="G41" s="94"/>
      <c r="H41" s="39"/>
      <c r="J41" s="88"/>
    </row>
    <row r="42" spans="1:10" ht="21.75" customHeight="1" thickBot="1" x14ac:dyDescent="0.35">
      <c r="A42" s="16" t="s">
        <v>56</v>
      </c>
      <c r="D42" s="26">
        <v>20</v>
      </c>
      <c r="E42" s="94"/>
      <c r="F42" s="57">
        <f>F38/430000000</f>
        <v>2.8330844186046512E-2</v>
      </c>
      <c r="G42" s="94"/>
      <c r="H42" s="57">
        <f>H38/430000000</f>
        <v>2.8808797674418605E-2</v>
      </c>
      <c r="J42" s="93">
        <f>J38/283218232</f>
        <v>4.2055442249918432E-2</v>
      </c>
    </row>
    <row r="43" spans="1:10" ht="22.5" customHeight="1" thickTop="1" x14ac:dyDescent="0.3">
      <c r="D43" s="26"/>
      <c r="E43" s="94"/>
      <c r="F43" s="88"/>
      <c r="G43" s="94"/>
      <c r="H43" s="88"/>
      <c r="J43" s="88"/>
    </row>
    <row r="44" spans="1:10" ht="22.5" customHeight="1" x14ac:dyDescent="0.3">
      <c r="D44" s="26"/>
      <c r="E44" s="94"/>
      <c r="F44" s="88"/>
      <c r="G44" s="94"/>
      <c r="H44" s="88"/>
      <c r="J44" s="88"/>
    </row>
    <row r="45" spans="1:10" ht="21.9" customHeight="1" x14ac:dyDescent="0.3">
      <c r="A45" s="137" t="s">
        <v>93</v>
      </c>
      <c r="B45" s="137"/>
      <c r="C45" s="137"/>
      <c r="D45" s="137"/>
      <c r="E45" s="137"/>
      <c r="F45" s="137"/>
      <c r="G45" s="137"/>
      <c r="H45" s="137"/>
      <c r="I45" s="137"/>
      <c r="J45" s="137"/>
    </row>
  </sheetData>
  <mergeCells count="2">
    <mergeCell ref="A45:J45"/>
    <mergeCell ref="H5:J5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0"/>
  <sheetViews>
    <sheetView topLeftCell="A24" zoomScale="115" zoomScaleNormal="115" zoomScaleSheetLayoutView="100" workbookViewId="0">
      <selection activeCell="F33" sqref="F33"/>
    </sheetView>
  </sheetViews>
  <sheetFormatPr defaultColWidth="10.5546875" defaultRowHeight="21.15" customHeight="1" x14ac:dyDescent="0.3"/>
  <cols>
    <col min="1" max="1" width="1.6640625" style="37" customWidth="1"/>
    <col min="2" max="2" width="41.6640625" style="37" customWidth="1"/>
    <col min="3" max="3" width="1.5546875" style="38" customWidth="1"/>
    <col min="4" max="4" width="9.88671875" style="56" customWidth="1"/>
    <col min="5" max="5" width="0.6640625" style="56" customWidth="1"/>
    <col min="6" max="6" width="10.6640625" style="56" customWidth="1"/>
    <col min="7" max="7" width="0.6640625" style="56" customWidth="1"/>
    <col min="8" max="8" width="9.5546875" style="38" customWidth="1"/>
    <col min="9" max="9" width="0.6640625" style="38" customWidth="1"/>
    <col min="10" max="10" width="10.5546875" style="38" customWidth="1"/>
    <col min="11" max="11" width="0.6640625" style="38" customWidth="1"/>
    <col min="12" max="12" width="10.5546875" style="38" customWidth="1"/>
    <col min="13" max="13" width="0.6640625" style="38" customWidth="1"/>
    <col min="14" max="14" width="11" style="56" customWidth="1"/>
    <col min="15" max="15" width="0.6640625" style="38" customWidth="1"/>
    <col min="16" max="16" width="12.44140625" style="56" customWidth="1"/>
    <col min="17" max="17" width="0.6640625" style="38" customWidth="1"/>
    <col min="18" max="18" width="10.44140625" style="56" customWidth="1"/>
    <col min="19" max="235" width="10.5546875" style="37"/>
    <col min="236" max="236" width="2" style="37" customWidth="1"/>
    <col min="237" max="237" width="68.109375" style="37" customWidth="1"/>
    <col min="238" max="238" width="9" style="37" customWidth="1"/>
    <col min="239" max="239" width="0.88671875" style="37" customWidth="1"/>
    <col min="240" max="240" width="13.5546875" style="37" customWidth="1"/>
    <col min="241" max="241" width="0.88671875" style="37" customWidth="1"/>
    <col min="242" max="242" width="15.109375" style="37" customWidth="1"/>
    <col min="243" max="243" width="0.88671875" style="37" customWidth="1"/>
    <col min="244" max="244" width="14.5546875" style="37" customWidth="1"/>
    <col min="245" max="245" width="11.44140625" style="37" bestFit="1" customWidth="1"/>
    <col min="246" max="491" width="10.5546875" style="37"/>
    <col min="492" max="492" width="2" style="37" customWidth="1"/>
    <col min="493" max="493" width="68.109375" style="37" customWidth="1"/>
    <col min="494" max="494" width="9" style="37" customWidth="1"/>
    <col min="495" max="495" width="0.88671875" style="37" customWidth="1"/>
    <col min="496" max="496" width="13.5546875" style="37" customWidth="1"/>
    <col min="497" max="497" width="0.88671875" style="37" customWidth="1"/>
    <col min="498" max="498" width="15.109375" style="37" customWidth="1"/>
    <col min="499" max="499" width="0.88671875" style="37" customWidth="1"/>
    <col min="500" max="500" width="14.5546875" style="37" customWidth="1"/>
    <col min="501" max="501" width="11.44140625" style="37" bestFit="1" customWidth="1"/>
    <col min="502" max="747" width="10.5546875" style="37"/>
    <col min="748" max="748" width="2" style="37" customWidth="1"/>
    <col min="749" max="749" width="68.109375" style="37" customWidth="1"/>
    <col min="750" max="750" width="9" style="37" customWidth="1"/>
    <col min="751" max="751" width="0.88671875" style="37" customWidth="1"/>
    <col min="752" max="752" width="13.5546875" style="37" customWidth="1"/>
    <col min="753" max="753" width="0.88671875" style="37" customWidth="1"/>
    <col min="754" max="754" width="15.109375" style="37" customWidth="1"/>
    <col min="755" max="755" width="0.88671875" style="37" customWidth="1"/>
    <col min="756" max="756" width="14.5546875" style="37" customWidth="1"/>
    <col min="757" max="757" width="11.44140625" style="37" bestFit="1" customWidth="1"/>
    <col min="758" max="1003" width="10.5546875" style="37"/>
    <col min="1004" max="1004" width="2" style="37" customWidth="1"/>
    <col min="1005" max="1005" width="68.109375" style="37" customWidth="1"/>
    <col min="1006" max="1006" width="9" style="37" customWidth="1"/>
    <col min="1007" max="1007" width="0.88671875" style="37" customWidth="1"/>
    <col min="1008" max="1008" width="13.5546875" style="37" customWidth="1"/>
    <col min="1009" max="1009" width="0.88671875" style="37" customWidth="1"/>
    <col min="1010" max="1010" width="15.109375" style="37" customWidth="1"/>
    <col min="1011" max="1011" width="0.88671875" style="37" customWidth="1"/>
    <col min="1012" max="1012" width="14.5546875" style="37" customWidth="1"/>
    <col min="1013" max="1013" width="11.44140625" style="37" bestFit="1" customWidth="1"/>
    <col min="1014" max="1259" width="10.5546875" style="37"/>
    <col min="1260" max="1260" width="2" style="37" customWidth="1"/>
    <col min="1261" max="1261" width="68.109375" style="37" customWidth="1"/>
    <col min="1262" max="1262" width="9" style="37" customWidth="1"/>
    <col min="1263" max="1263" width="0.88671875" style="37" customWidth="1"/>
    <col min="1264" max="1264" width="13.5546875" style="37" customWidth="1"/>
    <col min="1265" max="1265" width="0.88671875" style="37" customWidth="1"/>
    <col min="1266" max="1266" width="15.109375" style="37" customWidth="1"/>
    <col min="1267" max="1267" width="0.88671875" style="37" customWidth="1"/>
    <col min="1268" max="1268" width="14.5546875" style="37" customWidth="1"/>
    <col min="1269" max="1269" width="11.44140625" style="37" bestFit="1" customWidth="1"/>
    <col min="1270" max="1515" width="10.5546875" style="37"/>
    <col min="1516" max="1516" width="2" style="37" customWidth="1"/>
    <col min="1517" max="1517" width="68.109375" style="37" customWidth="1"/>
    <col min="1518" max="1518" width="9" style="37" customWidth="1"/>
    <col min="1519" max="1519" width="0.88671875" style="37" customWidth="1"/>
    <col min="1520" max="1520" width="13.5546875" style="37" customWidth="1"/>
    <col min="1521" max="1521" width="0.88671875" style="37" customWidth="1"/>
    <col min="1522" max="1522" width="15.109375" style="37" customWidth="1"/>
    <col min="1523" max="1523" width="0.88671875" style="37" customWidth="1"/>
    <col min="1524" max="1524" width="14.5546875" style="37" customWidth="1"/>
    <col min="1525" max="1525" width="11.44140625" style="37" bestFit="1" customWidth="1"/>
    <col min="1526" max="1771" width="10.5546875" style="37"/>
    <col min="1772" max="1772" width="2" style="37" customWidth="1"/>
    <col min="1773" max="1773" width="68.109375" style="37" customWidth="1"/>
    <col min="1774" max="1774" width="9" style="37" customWidth="1"/>
    <col min="1775" max="1775" width="0.88671875" style="37" customWidth="1"/>
    <col min="1776" max="1776" width="13.5546875" style="37" customWidth="1"/>
    <col min="1777" max="1777" width="0.88671875" style="37" customWidth="1"/>
    <col min="1778" max="1778" width="15.109375" style="37" customWidth="1"/>
    <col min="1779" max="1779" width="0.88671875" style="37" customWidth="1"/>
    <col min="1780" max="1780" width="14.5546875" style="37" customWidth="1"/>
    <col min="1781" max="1781" width="11.44140625" style="37" bestFit="1" customWidth="1"/>
    <col min="1782" max="2027" width="10.5546875" style="37"/>
    <col min="2028" max="2028" width="2" style="37" customWidth="1"/>
    <col min="2029" max="2029" width="68.109375" style="37" customWidth="1"/>
    <col min="2030" max="2030" width="9" style="37" customWidth="1"/>
    <col min="2031" max="2031" width="0.88671875" style="37" customWidth="1"/>
    <col min="2032" max="2032" width="13.5546875" style="37" customWidth="1"/>
    <col min="2033" max="2033" width="0.88671875" style="37" customWidth="1"/>
    <col min="2034" max="2034" width="15.109375" style="37" customWidth="1"/>
    <col min="2035" max="2035" width="0.88671875" style="37" customWidth="1"/>
    <col min="2036" max="2036" width="14.5546875" style="37" customWidth="1"/>
    <col min="2037" max="2037" width="11.44140625" style="37" bestFit="1" customWidth="1"/>
    <col min="2038" max="2283" width="10.5546875" style="37"/>
    <col min="2284" max="2284" width="2" style="37" customWidth="1"/>
    <col min="2285" max="2285" width="68.109375" style="37" customWidth="1"/>
    <col min="2286" max="2286" width="9" style="37" customWidth="1"/>
    <col min="2287" max="2287" width="0.88671875" style="37" customWidth="1"/>
    <col min="2288" max="2288" width="13.5546875" style="37" customWidth="1"/>
    <col min="2289" max="2289" width="0.88671875" style="37" customWidth="1"/>
    <col min="2290" max="2290" width="15.109375" style="37" customWidth="1"/>
    <col min="2291" max="2291" width="0.88671875" style="37" customWidth="1"/>
    <col min="2292" max="2292" width="14.5546875" style="37" customWidth="1"/>
    <col min="2293" max="2293" width="11.44140625" style="37" bestFit="1" customWidth="1"/>
    <col min="2294" max="2539" width="10.5546875" style="37"/>
    <col min="2540" max="2540" width="2" style="37" customWidth="1"/>
    <col min="2541" max="2541" width="68.109375" style="37" customWidth="1"/>
    <col min="2542" max="2542" width="9" style="37" customWidth="1"/>
    <col min="2543" max="2543" width="0.88671875" style="37" customWidth="1"/>
    <col min="2544" max="2544" width="13.5546875" style="37" customWidth="1"/>
    <col min="2545" max="2545" width="0.88671875" style="37" customWidth="1"/>
    <col min="2546" max="2546" width="15.109375" style="37" customWidth="1"/>
    <col min="2547" max="2547" width="0.88671875" style="37" customWidth="1"/>
    <col min="2548" max="2548" width="14.5546875" style="37" customWidth="1"/>
    <col min="2549" max="2549" width="11.44140625" style="37" bestFit="1" customWidth="1"/>
    <col min="2550" max="2795" width="10.5546875" style="37"/>
    <col min="2796" max="2796" width="2" style="37" customWidth="1"/>
    <col min="2797" max="2797" width="68.109375" style="37" customWidth="1"/>
    <col min="2798" max="2798" width="9" style="37" customWidth="1"/>
    <col min="2799" max="2799" width="0.88671875" style="37" customWidth="1"/>
    <col min="2800" max="2800" width="13.5546875" style="37" customWidth="1"/>
    <col min="2801" max="2801" width="0.88671875" style="37" customWidth="1"/>
    <col min="2802" max="2802" width="15.109375" style="37" customWidth="1"/>
    <col min="2803" max="2803" width="0.88671875" style="37" customWidth="1"/>
    <col min="2804" max="2804" width="14.5546875" style="37" customWidth="1"/>
    <col min="2805" max="2805" width="11.44140625" style="37" bestFit="1" customWidth="1"/>
    <col min="2806" max="3051" width="10.5546875" style="37"/>
    <col min="3052" max="3052" width="2" style="37" customWidth="1"/>
    <col min="3053" max="3053" width="68.109375" style="37" customWidth="1"/>
    <col min="3054" max="3054" width="9" style="37" customWidth="1"/>
    <col min="3055" max="3055" width="0.88671875" style="37" customWidth="1"/>
    <col min="3056" max="3056" width="13.5546875" style="37" customWidth="1"/>
    <col min="3057" max="3057" width="0.88671875" style="37" customWidth="1"/>
    <col min="3058" max="3058" width="15.109375" style="37" customWidth="1"/>
    <col min="3059" max="3059" width="0.88671875" style="37" customWidth="1"/>
    <col min="3060" max="3060" width="14.5546875" style="37" customWidth="1"/>
    <col min="3061" max="3061" width="11.44140625" style="37" bestFit="1" customWidth="1"/>
    <col min="3062" max="3307" width="10.5546875" style="37"/>
    <col min="3308" max="3308" width="2" style="37" customWidth="1"/>
    <col min="3309" max="3309" width="68.109375" style="37" customWidth="1"/>
    <col min="3310" max="3310" width="9" style="37" customWidth="1"/>
    <col min="3311" max="3311" width="0.88671875" style="37" customWidth="1"/>
    <col min="3312" max="3312" width="13.5546875" style="37" customWidth="1"/>
    <col min="3313" max="3313" width="0.88671875" style="37" customWidth="1"/>
    <col min="3314" max="3314" width="15.109375" style="37" customWidth="1"/>
    <col min="3315" max="3315" width="0.88671875" style="37" customWidth="1"/>
    <col min="3316" max="3316" width="14.5546875" style="37" customWidth="1"/>
    <col min="3317" max="3317" width="11.44140625" style="37" bestFit="1" customWidth="1"/>
    <col min="3318" max="3563" width="10.5546875" style="37"/>
    <col min="3564" max="3564" width="2" style="37" customWidth="1"/>
    <col min="3565" max="3565" width="68.109375" style="37" customWidth="1"/>
    <col min="3566" max="3566" width="9" style="37" customWidth="1"/>
    <col min="3567" max="3567" width="0.88671875" style="37" customWidth="1"/>
    <col min="3568" max="3568" width="13.5546875" style="37" customWidth="1"/>
    <col min="3569" max="3569" width="0.88671875" style="37" customWidth="1"/>
    <col min="3570" max="3570" width="15.109375" style="37" customWidth="1"/>
    <col min="3571" max="3571" width="0.88671875" style="37" customWidth="1"/>
    <col min="3572" max="3572" width="14.5546875" style="37" customWidth="1"/>
    <col min="3573" max="3573" width="11.44140625" style="37" bestFit="1" customWidth="1"/>
    <col min="3574" max="3819" width="10.5546875" style="37"/>
    <col min="3820" max="3820" width="2" style="37" customWidth="1"/>
    <col min="3821" max="3821" width="68.109375" style="37" customWidth="1"/>
    <col min="3822" max="3822" width="9" style="37" customWidth="1"/>
    <col min="3823" max="3823" width="0.88671875" style="37" customWidth="1"/>
    <col min="3824" max="3824" width="13.5546875" style="37" customWidth="1"/>
    <col min="3825" max="3825" width="0.88671875" style="37" customWidth="1"/>
    <col min="3826" max="3826" width="15.109375" style="37" customWidth="1"/>
    <col min="3827" max="3827" width="0.88671875" style="37" customWidth="1"/>
    <col min="3828" max="3828" width="14.5546875" style="37" customWidth="1"/>
    <col min="3829" max="3829" width="11.44140625" style="37" bestFit="1" customWidth="1"/>
    <col min="3830" max="4075" width="10.5546875" style="37"/>
    <col min="4076" max="4076" width="2" style="37" customWidth="1"/>
    <col min="4077" max="4077" width="68.109375" style="37" customWidth="1"/>
    <col min="4078" max="4078" width="9" style="37" customWidth="1"/>
    <col min="4079" max="4079" width="0.88671875" style="37" customWidth="1"/>
    <col min="4080" max="4080" width="13.5546875" style="37" customWidth="1"/>
    <col min="4081" max="4081" width="0.88671875" style="37" customWidth="1"/>
    <col min="4082" max="4082" width="15.109375" style="37" customWidth="1"/>
    <col min="4083" max="4083" width="0.88671875" style="37" customWidth="1"/>
    <col min="4084" max="4084" width="14.5546875" style="37" customWidth="1"/>
    <col min="4085" max="4085" width="11.44140625" style="37" bestFit="1" customWidth="1"/>
    <col min="4086" max="4331" width="10.5546875" style="37"/>
    <col min="4332" max="4332" width="2" style="37" customWidth="1"/>
    <col min="4333" max="4333" width="68.109375" style="37" customWidth="1"/>
    <col min="4334" max="4334" width="9" style="37" customWidth="1"/>
    <col min="4335" max="4335" width="0.88671875" style="37" customWidth="1"/>
    <col min="4336" max="4336" width="13.5546875" style="37" customWidth="1"/>
    <col min="4337" max="4337" width="0.88671875" style="37" customWidth="1"/>
    <col min="4338" max="4338" width="15.109375" style="37" customWidth="1"/>
    <col min="4339" max="4339" width="0.88671875" style="37" customWidth="1"/>
    <col min="4340" max="4340" width="14.5546875" style="37" customWidth="1"/>
    <col min="4341" max="4341" width="11.44140625" style="37" bestFit="1" customWidth="1"/>
    <col min="4342" max="4587" width="10.5546875" style="37"/>
    <col min="4588" max="4588" width="2" style="37" customWidth="1"/>
    <col min="4589" max="4589" width="68.109375" style="37" customWidth="1"/>
    <col min="4590" max="4590" width="9" style="37" customWidth="1"/>
    <col min="4591" max="4591" width="0.88671875" style="37" customWidth="1"/>
    <col min="4592" max="4592" width="13.5546875" style="37" customWidth="1"/>
    <col min="4593" max="4593" width="0.88671875" style="37" customWidth="1"/>
    <col min="4594" max="4594" width="15.109375" style="37" customWidth="1"/>
    <col min="4595" max="4595" width="0.88671875" style="37" customWidth="1"/>
    <col min="4596" max="4596" width="14.5546875" style="37" customWidth="1"/>
    <col min="4597" max="4597" width="11.44140625" style="37" bestFit="1" customWidth="1"/>
    <col min="4598" max="4843" width="10.5546875" style="37"/>
    <col min="4844" max="4844" width="2" style="37" customWidth="1"/>
    <col min="4845" max="4845" width="68.109375" style="37" customWidth="1"/>
    <col min="4846" max="4846" width="9" style="37" customWidth="1"/>
    <col min="4847" max="4847" width="0.88671875" style="37" customWidth="1"/>
    <col min="4848" max="4848" width="13.5546875" style="37" customWidth="1"/>
    <col min="4849" max="4849" width="0.88671875" style="37" customWidth="1"/>
    <col min="4850" max="4850" width="15.109375" style="37" customWidth="1"/>
    <col min="4851" max="4851" width="0.88671875" style="37" customWidth="1"/>
    <col min="4852" max="4852" width="14.5546875" style="37" customWidth="1"/>
    <col min="4853" max="4853" width="11.44140625" style="37" bestFit="1" customWidth="1"/>
    <col min="4854" max="5099" width="10.5546875" style="37"/>
    <col min="5100" max="5100" width="2" style="37" customWidth="1"/>
    <col min="5101" max="5101" width="68.109375" style="37" customWidth="1"/>
    <col min="5102" max="5102" width="9" style="37" customWidth="1"/>
    <col min="5103" max="5103" width="0.88671875" style="37" customWidth="1"/>
    <col min="5104" max="5104" width="13.5546875" style="37" customWidth="1"/>
    <col min="5105" max="5105" width="0.88671875" style="37" customWidth="1"/>
    <col min="5106" max="5106" width="15.109375" style="37" customWidth="1"/>
    <col min="5107" max="5107" width="0.88671875" style="37" customWidth="1"/>
    <col min="5108" max="5108" width="14.5546875" style="37" customWidth="1"/>
    <col min="5109" max="5109" width="11.44140625" style="37" bestFit="1" customWidth="1"/>
    <col min="5110" max="5355" width="10.5546875" style="37"/>
    <col min="5356" max="5356" width="2" style="37" customWidth="1"/>
    <col min="5357" max="5357" width="68.109375" style="37" customWidth="1"/>
    <col min="5358" max="5358" width="9" style="37" customWidth="1"/>
    <col min="5359" max="5359" width="0.88671875" style="37" customWidth="1"/>
    <col min="5360" max="5360" width="13.5546875" style="37" customWidth="1"/>
    <col min="5361" max="5361" width="0.88671875" style="37" customWidth="1"/>
    <col min="5362" max="5362" width="15.109375" style="37" customWidth="1"/>
    <col min="5363" max="5363" width="0.88671875" style="37" customWidth="1"/>
    <col min="5364" max="5364" width="14.5546875" style="37" customWidth="1"/>
    <col min="5365" max="5365" width="11.44140625" style="37" bestFit="1" customWidth="1"/>
    <col min="5366" max="5611" width="10.5546875" style="37"/>
    <col min="5612" max="5612" width="2" style="37" customWidth="1"/>
    <col min="5613" max="5613" width="68.109375" style="37" customWidth="1"/>
    <col min="5614" max="5614" width="9" style="37" customWidth="1"/>
    <col min="5615" max="5615" width="0.88671875" style="37" customWidth="1"/>
    <col min="5616" max="5616" width="13.5546875" style="37" customWidth="1"/>
    <col min="5617" max="5617" width="0.88671875" style="37" customWidth="1"/>
    <col min="5618" max="5618" width="15.109375" style="37" customWidth="1"/>
    <col min="5619" max="5619" width="0.88671875" style="37" customWidth="1"/>
    <col min="5620" max="5620" width="14.5546875" style="37" customWidth="1"/>
    <col min="5621" max="5621" width="11.44140625" style="37" bestFit="1" customWidth="1"/>
    <col min="5622" max="5867" width="10.5546875" style="37"/>
    <col min="5868" max="5868" width="2" style="37" customWidth="1"/>
    <col min="5869" max="5869" width="68.109375" style="37" customWidth="1"/>
    <col min="5870" max="5870" width="9" style="37" customWidth="1"/>
    <col min="5871" max="5871" width="0.88671875" style="37" customWidth="1"/>
    <col min="5872" max="5872" width="13.5546875" style="37" customWidth="1"/>
    <col min="5873" max="5873" width="0.88671875" style="37" customWidth="1"/>
    <col min="5874" max="5874" width="15.109375" style="37" customWidth="1"/>
    <col min="5875" max="5875" width="0.88671875" style="37" customWidth="1"/>
    <col min="5876" max="5876" width="14.5546875" style="37" customWidth="1"/>
    <col min="5877" max="5877" width="11.44140625" style="37" bestFit="1" customWidth="1"/>
    <col min="5878" max="6123" width="10.5546875" style="37"/>
    <col min="6124" max="6124" width="2" style="37" customWidth="1"/>
    <col min="6125" max="6125" width="68.109375" style="37" customWidth="1"/>
    <col min="6126" max="6126" width="9" style="37" customWidth="1"/>
    <col min="6127" max="6127" width="0.88671875" style="37" customWidth="1"/>
    <col min="6128" max="6128" width="13.5546875" style="37" customWidth="1"/>
    <col min="6129" max="6129" width="0.88671875" style="37" customWidth="1"/>
    <col min="6130" max="6130" width="15.109375" style="37" customWidth="1"/>
    <col min="6131" max="6131" width="0.88671875" style="37" customWidth="1"/>
    <col min="6132" max="6132" width="14.5546875" style="37" customWidth="1"/>
    <col min="6133" max="6133" width="11.44140625" style="37" bestFit="1" customWidth="1"/>
    <col min="6134" max="6379" width="10.5546875" style="37"/>
    <col min="6380" max="6380" width="2" style="37" customWidth="1"/>
    <col min="6381" max="6381" width="68.109375" style="37" customWidth="1"/>
    <col min="6382" max="6382" width="9" style="37" customWidth="1"/>
    <col min="6383" max="6383" width="0.88671875" style="37" customWidth="1"/>
    <col min="6384" max="6384" width="13.5546875" style="37" customWidth="1"/>
    <col min="6385" max="6385" width="0.88671875" style="37" customWidth="1"/>
    <col min="6386" max="6386" width="15.109375" style="37" customWidth="1"/>
    <col min="6387" max="6387" width="0.88671875" style="37" customWidth="1"/>
    <col min="6388" max="6388" width="14.5546875" style="37" customWidth="1"/>
    <col min="6389" max="6389" width="11.44140625" style="37" bestFit="1" customWidth="1"/>
    <col min="6390" max="6635" width="10.5546875" style="37"/>
    <col min="6636" max="6636" width="2" style="37" customWidth="1"/>
    <col min="6637" max="6637" width="68.109375" style="37" customWidth="1"/>
    <col min="6638" max="6638" width="9" style="37" customWidth="1"/>
    <col min="6639" max="6639" width="0.88671875" style="37" customWidth="1"/>
    <col min="6640" max="6640" width="13.5546875" style="37" customWidth="1"/>
    <col min="6641" max="6641" width="0.88671875" style="37" customWidth="1"/>
    <col min="6642" max="6642" width="15.109375" style="37" customWidth="1"/>
    <col min="6643" max="6643" width="0.88671875" style="37" customWidth="1"/>
    <col min="6644" max="6644" width="14.5546875" style="37" customWidth="1"/>
    <col min="6645" max="6645" width="11.44140625" style="37" bestFit="1" customWidth="1"/>
    <col min="6646" max="6891" width="10.5546875" style="37"/>
    <col min="6892" max="6892" width="2" style="37" customWidth="1"/>
    <col min="6893" max="6893" width="68.109375" style="37" customWidth="1"/>
    <col min="6894" max="6894" width="9" style="37" customWidth="1"/>
    <col min="6895" max="6895" width="0.88671875" style="37" customWidth="1"/>
    <col min="6896" max="6896" width="13.5546875" style="37" customWidth="1"/>
    <col min="6897" max="6897" width="0.88671875" style="37" customWidth="1"/>
    <col min="6898" max="6898" width="15.109375" style="37" customWidth="1"/>
    <col min="6899" max="6899" width="0.88671875" style="37" customWidth="1"/>
    <col min="6900" max="6900" width="14.5546875" style="37" customWidth="1"/>
    <col min="6901" max="6901" width="11.44140625" style="37" bestFit="1" customWidth="1"/>
    <col min="6902" max="7147" width="10.5546875" style="37"/>
    <col min="7148" max="7148" width="2" style="37" customWidth="1"/>
    <col min="7149" max="7149" width="68.109375" style="37" customWidth="1"/>
    <col min="7150" max="7150" width="9" style="37" customWidth="1"/>
    <col min="7151" max="7151" width="0.88671875" style="37" customWidth="1"/>
    <col min="7152" max="7152" width="13.5546875" style="37" customWidth="1"/>
    <col min="7153" max="7153" width="0.88671875" style="37" customWidth="1"/>
    <col min="7154" max="7154" width="15.109375" style="37" customWidth="1"/>
    <col min="7155" max="7155" width="0.88671875" style="37" customWidth="1"/>
    <col min="7156" max="7156" width="14.5546875" style="37" customWidth="1"/>
    <col min="7157" max="7157" width="11.44140625" style="37" bestFit="1" customWidth="1"/>
    <col min="7158" max="7403" width="10.5546875" style="37"/>
    <col min="7404" max="7404" width="2" style="37" customWidth="1"/>
    <col min="7405" max="7405" width="68.109375" style="37" customWidth="1"/>
    <col min="7406" max="7406" width="9" style="37" customWidth="1"/>
    <col min="7407" max="7407" width="0.88671875" style="37" customWidth="1"/>
    <col min="7408" max="7408" width="13.5546875" style="37" customWidth="1"/>
    <col min="7409" max="7409" width="0.88671875" style="37" customWidth="1"/>
    <col min="7410" max="7410" width="15.109375" style="37" customWidth="1"/>
    <col min="7411" max="7411" width="0.88671875" style="37" customWidth="1"/>
    <col min="7412" max="7412" width="14.5546875" style="37" customWidth="1"/>
    <col min="7413" max="7413" width="11.44140625" style="37" bestFit="1" customWidth="1"/>
    <col min="7414" max="7659" width="10.5546875" style="37"/>
    <col min="7660" max="7660" width="2" style="37" customWidth="1"/>
    <col min="7661" max="7661" width="68.109375" style="37" customWidth="1"/>
    <col min="7662" max="7662" width="9" style="37" customWidth="1"/>
    <col min="7663" max="7663" width="0.88671875" style="37" customWidth="1"/>
    <col min="7664" max="7664" width="13.5546875" style="37" customWidth="1"/>
    <col min="7665" max="7665" width="0.88671875" style="37" customWidth="1"/>
    <col min="7666" max="7666" width="15.109375" style="37" customWidth="1"/>
    <col min="7667" max="7667" width="0.88671875" style="37" customWidth="1"/>
    <col min="7668" max="7668" width="14.5546875" style="37" customWidth="1"/>
    <col min="7669" max="7669" width="11.44140625" style="37" bestFit="1" customWidth="1"/>
    <col min="7670" max="7915" width="10.5546875" style="37"/>
    <col min="7916" max="7916" width="2" style="37" customWidth="1"/>
    <col min="7917" max="7917" width="68.109375" style="37" customWidth="1"/>
    <col min="7918" max="7918" width="9" style="37" customWidth="1"/>
    <col min="7919" max="7919" width="0.88671875" style="37" customWidth="1"/>
    <col min="7920" max="7920" width="13.5546875" style="37" customWidth="1"/>
    <col min="7921" max="7921" width="0.88671875" style="37" customWidth="1"/>
    <col min="7922" max="7922" width="15.109375" style="37" customWidth="1"/>
    <col min="7923" max="7923" width="0.88671875" style="37" customWidth="1"/>
    <col min="7924" max="7924" width="14.5546875" style="37" customWidth="1"/>
    <col min="7925" max="7925" width="11.44140625" style="37" bestFit="1" customWidth="1"/>
    <col min="7926" max="8171" width="10.5546875" style="37"/>
    <col min="8172" max="8172" width="2" style="37" customWidth="1"/>
    <col min="8173" max="8173" width="68.109375" style="37" customWidth="1"/>
    <col min="8174" max="8174" width="9" style="37" customWidth="1"/>
    <col min="8175" max="8175" width="0.88671875" style="37" customWidth="1"/>
    <col min="8176" max="8176" width="13.5546875" style="37" customWidth="1"/>
    <col min="8177" max="8177" width="0.88671875" style="37" customWidth="1"/>
    <col min="8178" max="8178" width="15.109375" style="37" customWidth="1"/>
    <col min="8179" max="8179" width="0.88671875" style="37" customWidth="1"/>
    <col min="8180" max="8180" width="14.5546875" style="37" customWidth="1"/>
    <col min="8181" max="8181" width="11.44140625" style="37" bestFit="1" customWidth="1"/>
    <col min="8182" max="8427" width="10.5546875" style="37"/>
    <col min="8428" max="8428" width="2" style="37" customWidth="1"/>
    <col min="8429" max="8429" width="68.109375" style="37" customWidth="1"/>
    <col min="8430" max="8430" width="9" style="37" customWidth="1"/>
    <col min="8431" max="8431" width="0.88671875" style="37" customWidth="1"/>
    <col min="8432" max="8432" width="13.5546875" style="37" customWidth="1"/>
    <col min="8433" max="8433" width="0.88671875" style="37" customWidth="1"/>
    <col min="8434" max="8434" width="15.109375" style="37" customWidth="1"/>
    <col min="8435" max="8435" width="0.88671875" style="37" customWidth="1"/>
    <col min="8436" max="8436" width="14.5546875" style="37" customWidth="1"/>
    <col min="8437" max="8437" width="11.44140625" style="37" bestFit="1" customWidth="1"/>
    <col min="8438" max="8683" width="10.5546875" style="37"/>
    <col min="8684" max="8684" width="2" style="37" customWidth="1"/>
    <col min="8685" max="8685" width="68.109375" style="37" customWidth="1"/>
    <col min="8686" max="8686" width="9" style="37" customWidth="1"/>
    <col min="8687" max="8687" width="0.88671875" style="37" customWidth="1"/>
    <col min="8688" max="8688" width="13.5546875" style="37" customWidth="1"/>
    <col min="8689" max="8689" width="0.88671875" style="37" customWidth="1"/>
    <col min="8690" max="8690" width="15.109375" style="37" customWidth="1"/>
    <col min="8691" max="8691" width="0.88671875" style="37" customWidth="1"/>
    <col min="8692" max="8692" width="14.5546875" style="37" customWidth="1"/>
    <col min="8693" max="8693" width="11.44140625" style="37" bestFit="1" customWidth="1"/>
    <col min="8694" max="8939" width="10.5546875" style="37"/>
    <col min="8940" max="8940" width="2" style="37" customWidth="1"/>
    <col min="8941" max="8941" width="68.109375" style="37" customWidth="1"/>
    <col min="8942" max="8942" width="9" style="37" customWidth="1"/>
    <col min="8943" max="8943" width="0.88671875" style="37" customWidth="1"/>
    <col min="8944" max="8944" width="13.5546875" style="37" customWidth="1"/>
    <col min="8945" max="8945" width="0.88671875" style="37" customWidth="1"/>
    <col min="8946" max="8946" width="15.109375" style="37" customWidth="1"/>
    <col min="8947" max="8947" width="0.88671875" style="37" customWidth="1"/>
    <col min="8948" max="8948" width="14.5546875" style="37" customWidth="1"/>
    <col min="8949" max="8949" width="11.44140625" style="37" bestFit="1" customWidth="1"/>
    <col min="8950" max="9195" width="10.5546875" style="37"/>
    <col min="9196" max="9196" width="2" style="37" customWidth="1"/>
    <col min="9197" max="9197" width="68.109375" style="37" customWidth="1"/>
    <col min="9198" max="9198" width="9" style="37" customWidth="1"/>
    <col min="9199" max="9199" width="0.88671875" style="37" customWidth="1"/>
    <col min="9200" max="9200" width="13.5546875" style="37" customWidth="1"/>
    <col min="9201" max="9201" width="0.88671875" style="37" customWidth="1"/>
    <col min="9202" max="9202" width="15.109375" style="37" customWidth="1"/>
    <col min="9203" max="9203" width="0.88671875" style="37" customWidth="1"/>
    <col min="9204" max="9204" width="14.5546875" style="37" customWidth="1"/>
    <col min="9205" max="9205" width="11.44140625" style="37" bestFit="1" customWidth="1"/>
    <col min="9206" max="9451" width="10.5546875" style="37"/>
    <col min="9452" max="9452" width="2" style="37" customWidth="1"/>
    <col min="9453" max="9453" width="68.109375" style="37" customWidth="1"/>
    <col min="9454" max="9454" width="9" style="37" customWidth="1"/>
    <col min="9455" max="9455" width="0.88671875" style="37" customWidth="1"/>
    <col min="9456" max="9456" width="13.5546875" style="37" customWidth="1"/>
    <col min="9457" max="9457" width="0.88671875" style="37" customWidth="1"/>
    <col min="9458" max="9458" width="15.109375" style="37" customWidth="1"/>
    <col min="9459" max="9459" width="0.88671875" style="37" customWidth="1"/>
    <col min="9460" max="9460" width="14.5546875" style="37" customWidth="1"/>
    <col min="9461" max="9461" width="11.44140625" style="37" bestFit="1" customWidth="1"/>
    <col min="9462" max="9707" width="10.5546875" style="37"/>
    <col min="9708" max="9708" width="2" style="37" customWidth="1"/>
    <col min="9709" max="9709" width="68.109375" style="37" customWidth="1"/>
    <col min="9710" max="9710" width="9" style="37" customWidth="1"/>
    <col min="9711" max="9711" width="0.88671875" style="37" customWidth="1"/>
    <col min="9712" max="9712" width="13.5546875" style="37" customWidth="1"/>
    <col min="9713" max="9713" width="0.88671875" style="37" customWidth="1"/>
    <col min="9714" max="9714" width="15.109375" style="37" customWidth="1"/>
    <col min="9715" max="9715" width="0.88671875" style="37" customWidth="1"/>
    <col min="9716" max="9716" width="14.5546875" style="37" customWidth="1"/>
    <col min="9717" max="9717" width="11.44140625" style="37" bestFit="1" customWidth="1"/>
    <col min="9718" max="9963" width="10.5546875" style="37"/>
    <col min="9964" max="9964" width="2" style="37" customWidth="1"/>
    <col min="9965" max="9965" width="68.109375" style="37" customWidth="1"/>
    <col min="9966" max="9966" width="9" style="37" customWidth="1"/>
    <col min="9967" max="9967" width="0.88671875" style="37" customWidth="1"/>
    <col min="9968" max="9968" width="13.5546875" style="37" customWidth="1"/>
    <col min="9969" max="9969" width="0.88671875" style="37" customWidth="1"/>
    <col min="9970" max="9970" width="15.109375" style="37" customWidth="1"/>
    <col min="9971" max="9971" width="0.88671875" style="37" customWidth="1"/>
    <col min="9972" max="9972" width="14.5546875" style="37" customWidth="1"/>
    <col min="9973" max="9973" width="11.44140625" style="37" bestFit="1" customWidth="1"/>
    <col min="9974" max="10219" width="10.5546875" style="37"/>
    <col min="10220" max="10220" width="2" style="37" customWidth="1"/>
    <col min="10221" max="10221" width="68.109375" style="37" customWidth="1"/>
    <col min="10222" max="10222" width="9" style="37" customWidth="1"/>
    <col min="10223" max="10223" width="0.88671875" style="37" customWidth="1"/>
    <col min="10224" max="10224" width="13.5546875" style="37" customWidth="1"/>
    <col min="10225" max="10225" width="0.88671875" style="37" customWidth="1"/>
    <col min="10226" max="10226" width="15.109375" style="37" customWidth="1"/>
    <col min="10227" max="10227" width="0.88671875" style="37" customWidth="1"/>
    <col min="10228" max="10228" width="14.5546875" style="37" customWidth="1"/>
    <col min="10229" max="10229" width="11.44140625" style="37" bestFit="1" customWidth="1"/>
    <col min="10230" max="10475" width="10.5546875" style="37"/>
    <col min="10476" max="10476" width="2" style="37" customWidth="1"/>
    <col min="10477" max="10477" width="68.109375" style="37" customWidth="1"/>
    <col min="10478" max="10478" width="9" style="37" customWidth="1"/>
    <col min="10479" max="10479" width="0.88671875" style="37" customWidth="1"/>
    <col min="10480" max="10480" width="13.5546875" style="37" customWidth="1"/>
    <col min="10481" max="10481" width="0.88671875" style="37" customWidth="1"/>
    <col min="10482" max="10482" width="15.109375" style="37" customWidth="1"/>
    <col min="10483" max="10483" width="0.88671875" style="37" customWidth="1"/>
    <col min="10484" max="10484" width="14.5546875" style="37" customWidth="1"/>
    <col min="10485" max="10485" width="11.44140625" style="37" bestFit="1" customWidth="1"/>
    <col min="10486" max="10731" width="10.5546875" style="37"/>
    <col min="10732" max="10732" width="2" style="37" customWidth="1"/>
    <col min="10733" max="10733" width="68.109375" style="37" customWidth="1"/>
    <col min="10734" max="10734" width="9" style="37" customWidth="1"/>
    <col min="10735" max="10735" width="0.88671875" style="37" customWidth="1"/>
    <col min="10736" max="10736" width="13.5546875" style="37" customWidth="1"/>
    <col min="10737" max="10737" width="0.88671875" style="37" customWidth="1"/>
    <col min="10738" max="10738" width="15.109375" style="37" customWidth="1"/>
    <col min="10739" max="10739" width="0.88671875" style="37" customWidth="1"/>
    <col min="10740" max="10740" width="14.5546875" style="37" customWidth="1"/>
    <col min="10741" max="10741" width="11.44140625" style="37" bestFit="1" customWidth="1"/>
    <col min="10742" max="10987" width="10.5546875" style="37"/>
    <col min="10988" max="10988" width="2" style="37" customWidth="1"/>
    <col min="10989" max="10989" width="68.109375" style="37" customWidth="1"/>
    <col min="10990" max="10990" width="9" style="37" customWidth="1"/>
    <col min="10991" max="10991" width="0.88671875" style="37" customWidth="1"/>
    <col min="10992" max="10992" width="13.5546875" style="37" customWidth="1"/>
    <col min="10993" max="10993" width="0.88671875" style="37" customWidth="1"/>
    <col min="10994" max="10994" width="15.109375" style="37" customWidth="1"/>
    <col min="10995" max="10995" width="0.88671875" style="37" customWidth="1"/>
    <col min="10996" max="10996" width="14.5546875" style="37" customWidth="1"/>
    <col min="10997" max="10997" width="11.44140625" style="37" bestFit="1" customWidth="1"/>
    <col min="10998" max="11243" width="10.5546875" style="37"/>
    <col min="11244" max="11244" width="2" style="37" customWidth="1"/>
    <col min="11245" max="11245" width="68.109375" style="37" customWidth="1"/>
    <col min="11246" max="11246" width="9" style="37" customWidth="1"/>
    <col min="11247" max="11247" width="0.88671875" style="37" customWidth="1"/>
    <col min="11248" max="11248" width="13.5546875" style="37" customWidth="1"/>
    <col min="11249" max="11249" width="0.88671875" style="37" customWidth="1"/>
    <col min="11250" max="11250" width="15.109375" style="37" customWidth="1"/>
    <col min="11251" max="11251" width="0.88671875" style="37" customWidth="1"/>
    <col min="11252" max="11252" width="14.5546875" style="37" customWidth="1"/>
    <col min="11253" max="11253" width="11.44140625" style="37" bestFit="1" customWidth="1"/>
    <col min="11254" max="11499" width="10.5546875" style="37"/>
    <col min="11500" max="11500" width="2" style="37" customWidth="1"/>
    <col min="11501" max="11501" width="68.109375" style="37" customWidth="1"/>
    <col min="11502" max="11502" width="9" style="37" customWidth="1"/>
    <col min="11503" max="11503" width="0.88671875" style="37" customWidth="1"/>
    <col min="11504" max="11504" width="13.5546875" style="37" customWidth="1"/>
    <col min="11505" max="11505" width="0.88671875" style="37" customWidth="1"/>
    <col min="11506" max="11506" width="15.109375" style="37" customWidth="1"/>
    <col min="11507" max="11507" width="0.88671875" style="37" customWidth="1"/>
    <col min="11508" max="11508" width="14.5546875" style="37" customWidth="1"/>
    <col min="11509" max="11509" width="11.44140625" style="37" bestFit="1" customWidth="1"/>
    <col min="11510" max="11755" width="10.5546875" style="37"/>
    <col min="11756" max="11756" width="2" style="37" customWidth="1"/>
    <col min="11757" max="11757" width="68.109375" style="37" customWidth="1"/>
    <col min="11758" max="11758" width="9" style="37" customWidth="1"/>
    <col min="11759" max="11759" width="0.88671875" style="37" customWidth="1"/>
    <col min="11760" max="11760" width="13.5546875" style="37" customWidth="1"/>
    <col min="11761" max="11761" width="0.88671875" style="37" customWidth="1"/>
    <col min="11762" max="11762" width="15.109375" style="37" customWidth="1"/>
    <col min="11763" max="11763" width="0.88671875" style="37" customWidth="1"/>
    <col min="11764" max="11764" width="14.5546875" style="37" customWidth="1"/>
    <col min="11765" max="11765" width="11.44140625" style="37" bestFit="1" customWidth="1"/>
    <col min="11766" max="12011" width="10.5546875" style="37"/>
    <col min="12012" max="12012" width="2" style="37" customWidth="1"/>
    <col min="12013" max="12013" width="68.109375" style="37" customWidth="1"/>
    <col min="12014" max="12014" width="9" style="37" customWidth="1"/>
    <col min="12015" max="12015" width="0.88671875" style="37" customWidth="1"/>
    <col min="12016" max="12016" width="13.5546875" style="37" customWidth="1"/>
    <col min="12017" max="12017" width="0.88671875" style="37" customWidth="1"/>
    <col min="12018" max="12018" width="15.109375" style="37" customWidth="1"/>
    <col min="12019" max="12019" width="0.88671875" style="37" customWidth="1"/>
    <col min="12020" max="12020" width="14.5546875" style="37" customWidth="1"/>
    <col min="12021" max="12021" width="11.44140625" style="37" bestFit="1" customWidth="1"/>
    <col min="12022" max="12267" width="10.5546875" style="37"/>
    <col min="12268" max="12268" width="2" style="37" customWidth="1"/>
    <col min="12269" max="12269" width="68.109375" style="37" customWidth="1"/>
    <col min="12270" max="12270" width="9" style="37" customWidth="1"/>
    <col min="12271" max="12271" width="0.88671875" style="37" customWidth="1"/>
    <col min="12272" max="12272" width="13.5546875" style="37" customWidth="1"/>
    <col min="12273" max="12273" width="0.88671875" style="37" customWidth="1"/>
    <col min="12274" max="12274" width="15.109375" style="37" customWidth="1"/>
    <col min="12275" max="12275" width="0.88671875" style="37" customWidth="1"/>
    <col min="12276" max="12276" width="14.5546875" style="37" customWidth="1"/>
    <col min="12277" max="12277" width="11.44140625" style="37" bestFit="1" customWidth="1"/>
    <col min="12278" max="12523" width="10.5546875" style="37"/>
    <col min="12524" max="12524" width="2" style="37" customWidth="1"/>
    <col min="12525" max="12525" width="68.109375" style="37" customWidth="1"/>
    <col min="12526" max="12526" width="9" style="37" customWidth="1"/>
    <col min="12527" max="12527" width="0.88671875" style="37" customWidth="1"/>
    <col min="12528" max="12528" width="13.5546875" style="37" customWidth="1"/>
    <col min="12529" max="12529" width="0.88671875" style="37" customWidth="1"/>
    <col min="12530" max="12530" width="15.109375" style="37" customWidth="1"/>
    <col min="12531" max="12531" width="0.88671875" style="37" customWidth="1"/>
    <col min="12532" max="12532" width="14.5546875" style="37" customWidth="1"/>
    <col min="12533" max="12533" width="11.44140625" style="37" bestFit="1" customWidth="1"/>
    <col min="12534" max="12779" width="10.5546875" style="37"/>
    <col min="12780" max="12780" width="2" style="37" customWidth="1"/>
    <col min="12781" max="12781" width="68.109375" style="37" customWidth="1"/>
    <col min="12782" max="12782" width="9" style="37" customWidth="1"/>
    <col min="12783" max="12783" width="0.88671875" style="37" customWidth="1"/>
    <col min="12784" max="12784" width="13.5546875" style="37" customWidth="1"/>
    <col min="12785" max="12785" width="0.88671875" style="37" customWidth="1"/>
    <col min="12786" max="12786" width="15.109375" style="37" customWidth="1"/>
    <col min="12787" max="12787" width="0.88671875" style="37" customWidth="1"/>
    <col min="12788" max="12788" width="14.5546875" style="37" customWidth="1"/>
    <col min="12789" max="12789" width="11.44140625" style="37" bestFit="1" customWidth="1"/>
    <col min="12790" max="13035" width="10.5546875" style="37"/>
    <col min="13036" max="13036" width="2" style="37" customWidth="1"/>
    <col min="13037" max="13037" width="68.109375" style="37" customWidth="1"/>
    <col min="13038" max="13038" width="9" style="37" customWidth="1"/>
    <col min="13039" max="13039" width="0.88671875" style="37" customWidth="1"/>
    <col min="13040" max="13040" width="13.5546875" style="37" customWidth="1"/>
    <col min="13041" max="13041" width="0.88671875" style="37" customWidth="1"/>
    <col min="13042" max="13042" width="15.109375" style="37" customWidth="1"/>
    <col min="13043" max="13043" width="0.88671875" style="37" customWidth="1"/>
    <col min="13044" max="13044" width="14.5546875" style="37" customWidth="1"/>
    <col min="13045" max="13045" width="11.44140625" style="37" bestFit="1" customWidth="1"/>
    <col min="13046" max="13291" width="10.5546875" style="37"/>
    <col min="13292" max="13292" width="2" style="37" customWidth="1"/>
    <col min="13293" max="13293" width="68.109375" style="37" customWidth="1"/>
    <col min="13294" max="13294" width="9" style="37" customWidth="1"/>
    <col min="13295" max="13295" width="0.88671875" style="37" customWidth="1"/>
    <col min="13296" max="13296" width="13.5546875" style="37" customWidth="1"/>
    <col min="13297" max="13297" width="0.88671875" style="37" customWidth="1"/>
    <col min="13298" max="13298" width="15.109375" style="37" customWidth="1"/>
    <col min="13299" max="13299" width="0.88671875" style="37" customWidth="1"/>
    <col min="13300" max="13300" width="14.5546875" style="37" customWidth="1"/>
    <col min="13301" max="13301" width="11.44140625" style="37" bestFit="1" customWidth="1"/>
    <col min="13302" max="13547" width="10.5546875" style="37"/>
    <col min="13548" max="13548" width="2" style="37" customWidth="1"/>
    <col min="13549" max="13549" width="68.109375" style="37" customWidth="1"/>
    <col min="13550" max="13550" width="9" style="37" customWidth="1"/>
    <col min="13551" max="13551" width="0.88671875" style="37" customWidth="1"/>
    <col min="13552" max="13552" width="13.5546875" style="37" customWidth="1"/>
    <col min="13553" max="13553" width="0.88671875" style="37" customWidth="1"/>
    <col min="13554" max="13554" width="15.109375" style="37" customWidth="1"/>
    <col min="13555" max="13555" width="0.88671875" style="37" customWidth="1"/>
    <col min="13556" max="13556" width="14.5546875" style="37" customWidth="1"/>
    <col min="13557" max="13557" width="11.44140625" style="37" bestFit="1" customWidth="1"/>
    <col min="13558" max="13803" width="10.5546875" style="37"/>
    <col min="13804" max="13804" width="2" style="37" customWidth="1"/>
    <col min="13805" max="13805" width="68.109375" style="37" customWidth="1"/>
    <col min="13806" max="13806" width="9" style="37" customWidth="1"/>
    <col min="13807" max="13807" width="0.88671875" style="37" customWidth="1"/>
    <col min="13808" max="13808" width="13.5546875" style="37" customWidth="1"/>
    <col min="13809" max="13809" width="0.88671875" style="37" customWidth="1"/>
    <col min="13810" max="13810" width="15.109375" style="37" customWidth="1"/>
    <col min="13811" max="13811" width="0.88671875" style="37" customWidth="1"/>
    <col min="13812" max="13812" width="14.5546875" style="37" customWidth="1"/>
    <col min="13813" max="13813" width="11.44140625" style="37" bestFit="1" customWidth="1"/>
    <col min="13814" max="14059" width="10.5546875" style="37"/>
    <col min="14060" max="14060" width="2" style="37" customWidth="1"/>
    <col min="14061" max="14061" width="68.109375" style="37" customWidth="1"/>
    <col min="14062" max="14062" width="9" style="37" customWidth="1"/>
    <col min="14063" max="14063" width="0.88671875" style="37" customWidth="1"/>
    <col min="14064" max="14064" width="13.5546875" style="37" customWidth="1"/>
    <col min="14065" max="14065" width="0.88671875" style="37" customWidth="1"/>
    <col min="14066" max="14066" width="15.109375" style="37" customWidth="1"/>
    <col min="14067" max="14067" width="0.88671875" style="37" customWidth="1"/>
    <col min="14068" max="14068" width="14.5546875" style="37" customWidth="1"/>
    <col min="14069" max="14069" width="11.44140625" style="37" bestFit="1" customWidth="1"/>
    <col min="14070" max="14315" width="10.5546875" style="37"/>
    <col min="14316" max="14316" width="2" style="37" customWidth="1"/>
    <col min="14317" max="14317" width="68.109375" style="37" customWidth="1"/>
    <col min="14318" max="14318" width="9" style="37" customWidth="1"/>
    <col min="14319" max="14319" width="0.88671875" style="37" customWidth="1"/>
    <col min="14320" max="14320" width="13.5546875" style="37" customWidth="1"/>
    <col min="14321" max="14321" width="0.88671875" style="37" customWidth="1"/>
    <col min="14322" max="14322" width="15.109375" style="37" customWidth="1"/>
    <col min="14323" max="14323" width="0.88671875" style="37" customWidth="1"/>
    <col min="14324" max="14324" width="14.5546875" style="37" customWidth="1"/>
    <col min="14325" max="14325" width="11.44140625" style="37" bestFit="1" customWidth="1"/>
    <col min="14326" max="14571" width="10.5546875" style="37"/>
    <col min="14572" max="14572" width="2" style="37" customWidth="1"/>
    <col min="14573" max="14573" width="68.109375" style="37" customWidth="1"/>
    <col min="14574" max="14574" width="9" style="37" customWidth="1"/>
    <col min="14575" max="14575" width="0.88671875" style="37" customWidth="1"/>
    <col min="14576" max="14576" width="13.5546875" style="37" customWidth="1"/>
    <col min="14577" max="14577" width="0.88671875" style="37" customWidth="1"/>
    <col min="14578" max="14578" width="15.109375" style="37" customWidth="1"/>
    <col min="14579" max="14579" width="0.88671875" style="37" customWidth="1"/>
    <col min="14580" max="14580" width="14.5546875" style="37" customWidth="1"/>
    <col min="14581" max="14581" width="11.44140625" style="37" bestFit="1" customWidth="1"/>
    <col min="14582" max="14827" width="10.5546875" style="37"/>
    <col min="14828" max="14828" width="2" style="37" customWidth="1"/>
    <col min="14829" max="14829" width="68.109375" style="37" customWidth="1"/>
    <col min="14830" max="14830" width="9" style="37" customWidth="1"/>
    <col min="14831" max="14831" width="0.88671875" style="37" customWidth="1"/>
    <col min="14832" max="14832" width="13.5546875" style="37" customWidth="1"/>
    <col min="14833" max="14833" width="0.88671875" style="37" customWidth="1"/>
    <col min="14834" max="14834" width="15.109375" style="37" customWidth="1"/>
    <col min="14835" max="14835" width="0.88671875" style="37" customWidth="1"/>
    <col min="14836" max="14836" width="14.5546875" style="37" customWidth="1"/>
    <col min="14837" max="14837" width="11.44140625" style="37" bestFit="1" customWidth="1"/>
    <col min="14838" max="15083" width="10.5546875" style="37"/>
    <col min="15084" max="15084" width="2" style="37" customWidth="1"/>
    <col min="15085" max="15085" width="68.109375" style="37" customWidth="1"/>
    <col min="15086" max="15086" width="9" style="37" customWidth="1"/>
    <col min="15087" max="15087" width="0.88671875" style="37" customWidth="1"/>
    <col min="15088" max="15088" width="13.5546875" style="37" customWidth="1"/>
    <col min="15089" max="15089" width="0.88671875" style="37" customWidth="1"/>
    <col min="15090" max="15090" width="15.109375" style="37" customWidth="1"/>
    <col min="15091" max="15091" width="0.88671875" style="37" customWidth="1"/>
    <col min="15092" max="15092" width="14.5546875" style="37" customWidth="1"/>
    <col min="15093" max="15093" width="11.44140625" style="37" bestFit="1" customWidth="1"/>
    <col min="15094" max="15339" width="10.5546875" style="37"/>
    <col min="15340" max="15340" width="2" style="37" customWidth="1"/>
    <col min="15341" max="15341" width="68.109375" style="37" customWidth="1"/>
    <col min="15342" max="15342" width="9" style="37" customWidth="1"/>
    <col min="15343" max="15343" width="0.88671875" style="37" customWidth="1"/>
    <col min="15344" max="15344" width="13.5546875" style="37" customWidth="1"/>
    <col min="15345" max="15345" width="0.88671875" style="37" customWidth="1"/>
    <col min="15346" max="15346" width="15.109375" style="37" customWidth="1"/>
    <col min="15347" max="15347" width="0.88671875" style="37" customWidth="1"/>
    <col min="15348" max="15348" width="14.5546875" style="37" customWidth="1"/>
    <col min="15349" max="15349" width="11.44140625" style="37" bestFit="1" customWidth="1"/>
    <col min="15350" max="15595" width="10.5546875" style="37"/>
    <col min="15596" max="15596" width="2" style="37" customWidth="1"/>
    <col min="15597" max="15597" width="68.109375" style="37" customWidth="1"/>
    <col min="15598" max="15598" width="9" style="37" customWidth="1"/>
    <col min="15599" max="15599" width="0.88671875" style="37" customWidth="1"/>
    <col min="15600" max="15600" width="13.5546875" style="37" customWidth="1"/>
    <col min="15601" max="15601" width="0.88671875" style="37" customWidth="1"/>
    <col min="15602" max="15602" width="15.109375" style="37" customWidth="1"/>
    <col min="15603" max="15603" width="0.88671875" style="37" customWidth="1"/>
    <col min="15604" max="15604" width="14.5546875" style="37" customWidth="1"/>
    <col min="15605" max="15605" width="11.44140625" style="37" bestFit="1" customWidth="1"/>
    <col min="15606" max="15851" width="10.5546875" style="37"/>
    <col min="15852" max="15852" width="2" style="37" customWidth="1"/>
    <col min="15853" max="15853" width="68.109375" style="37" customWidth="1"/>
    <col min="15854" max="15854" width="9" style="37" customWidth="1"/>
    <col min="15855" max="15855" width="0.88671875" style="37" customWidth="1"/>
    <col min="15856" max="15856" width="13.5546875" style="37" customWidth="1"/>
    <col min="15857" max="15857" width="0.88671875" style="37" customWidth="1"/>
    <col min="15858" max="15858" width="15.109375" style="37" customWidth="1"/>
    <col min="15859" max="15859" width="0.88671875" style="37" customWidth="1"/>
    <col min="15860" max="15860" width="14.5546875" style="37" customWidth="1"/>
    <col min="15861" max="15861" width="11.44140625" style="37" bestFit="1" customWidth="1"/>
    <col min="15862" max="16107" width="10.5546875" style="37"/>
    <col min="16108" max="16108" width="2" style="37" customWidth="1"/>
    <col min="16109" max="16109" width="68.109375" style="37" customWidth="1"/>
    <col min="16110" max="16110" width="9" style="37" customWidth="1"/>
    <col min="16111" max="16111" width="0.88671875" style="37" customWidth="1"/>
    <col min="16112" max="16112" width="13.5546875" style="37" customWidth="1"/>
    <col min="16113" max="16113" width="0.88671875" style="37" customWidth="1"/>
    <col min="16114" max="16114" width="15.109375" style="37" customWidth="1"/>
    <col min="16115" max="16115" width="0.88671875" style="37" customWidth="1"/>
    <col min="16116" max="16116" width="14.5546875" style="37" customWidth="1"/>
    <col min="16117" max="16117" width="11.44140625" style="37" bestFit="1" customWidth="1"/>
    <col min="16118" max="16384" width="10.5546875" style="37"/>
  </cols>
  <sheetData>
    <row r="1" spans="1:22" ht="20.100000000000001" customHeight="1" x14ac:dyDescent="0.3">
      <c r="A1" s="18" t="s">
        <v>122</v>
      </c>
      <c r="B1" s="18"/>
      <c r="C1" s="88"/>
      <c r="D1" s="34"/>
      <c r="E1" s="32"/>
      <c r="F1" s="32"/>
      <c r="G1" s="32"/>
      <c r="H1" s="88"/>
      <c r="I1" s="88"/>
      <c r="J1" s="88"/>
      <c r="K1" s="88"/>
      <c r="L1" s="88"/>
      <c r="M1" s="88"/>
      <c r="N1" s="12"/>
      <c r="O1" s="88"/>
      <c r="P1" s="12"/>
      <c r="Q1" s="88"/>
      <c r="R1" s="12"/>
    </row>
    <row r="2" spans="1:22" ht="20.100000000000001" customHeight="1" x14ac:dyDescent="0.3">
      <c r="A2" s="35" t="s">
        <v>35</v>
      </c>
      <c r="B2" s="31"/>
      <c r="C2" s="88"/>
      <c r="D2" s="34"/>
      <c r="E2" s="32"/>
      <c r="F2" s="32"/>
      <c r="G2" s="32"/>
      <c r="H2" s="88"/>
      <c r="I2" s="88"/>
      <c r="J2" s="88"/>
      <c r="K2" s="88"/>
      <c r="L2" s="88"/>
      <c r="M2" s="88"/>
      <c r="N2" s="13"/>
      <c r="O2" s="88"/>
      <c r="P2" s="13"/>
      <c r="Q2" s="88"/>
      <c r="R2" s="13"/>
    </row>
    <row r="3" spans="1:22" s="16" customFormat="1" ht="20.100000000000001" customHeight="1" x14ac:dyDescent="0.3">
      <c r="A3" s="90" t="s">
        <v>131</v>
      </c>
      <c r="B3" s="2"/>
      <c r="C3" s="43"/>
      <c r="D3" s="54"/>
      <c r="E3" s="43"/>
      <c r="F3" s="43"/>
      <c r="G3" s="43"/>
      <c r="H3" s="54"/>
      <c r="I3" s="54"/>
      <c r="J3" s="54"/>
      <c r="K3" s="54"/>
      <c r="L3" s="54"/>
      <c r="M3" s="43"/>
      <c r="N3" s="60"/>
      <c r="O3" s="43"/>
      <c r="P3" s="60"/>
      <c r="Q3" s="43"/>
      <c r="R3" s="60"/>
    </row>
    <row r="4" spans="1:22" ht="20.100000000000001" customHeight="1" x14ac:dyDescent="0.3">
      <c r="A4" s="36"/>
      <c r="C4" s="56"/>
      <c r="D4" s="38"/>
      <c r="E4" s="33"/>
      <c r="F4" s="33"/>
      <c r="G4" s="33"/>
      <c r="H4" s="56"/>
      <c r="I4" s="56"/>
      <c r="J4" s="56"/>
      <c r="K4" s="56"/>
      <c r="L4" s="56"/>
      <c r="M4" s="56"/>
      <c r="N4" s="13"/>
      <c r="O4" s="56"/>
      <c r="P4" s="13"/>
      <c r="Q4" s="56"/>
      <c r="R4" s="13"/>
    </row>
    <row r="5" spans="1:22" ht="18.899999999999999" customHeight="1" x14ac:dyDescent="0.3">
      <c r="A5" s="102"/>
      <c r="B5" s="122"/>
      <c r="C5" s="122"/>
      <c r="D5" s="139" t="s">
        <v>138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</row>
    <row r="6" spans="1:22" ht="18.899999999999999" customHeight="1" x14ac:dyDescent="0.3">
      <c r="A6" s="102"/>
      <c r="B6" s="122"/>
      <c r="C6" s="110"/>
      <c r="D6" s="140" t="s">
        <v>140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10"/>
      <c r="P6" s="110"/>
      <c r="Q6" s="110"/>
      <c r="R6" s="110"/>
    </row>
    <row r="7" spans="1:22" ht="18.899999999999999" customHeight="1" x14ac:dyDescent="0.3">
      <c r="A7" s="102"/>
      <c r="B7" s="122"/>
      <c r="C7" s="104"/>
      <c r="D7" s="117"/>
      <c r="E7" s="103"/>
      <c r="F7" s="103"/>
      <c r="G7" s="103"/>
      <c r="H7" s="139" t="s">
        <v>50</v>
      </c>
      <c r="I7" s="139"/>
      <c r="J7" s="139"/>
      <c r="K7" s="104"/>
      <c r="L7" s="104"/>
      <c r="M7" s="104"/>
      <c r="N7" s="105"/>
      <c r="O7" s="104"/>
      <c r="P7" s="105"/>
      <c r="Q7" s="104"/>
      <c r="R7" s="105"/>
    </row>
    <row r="8" spans="1:22" ht="18.899999999999999" customHeight="1" x14ac:dyDescent="0.3">
      <c r="A8" s="102"/>
      <c r="B8" s="122"/>
      <c r="C8" s="104"/>
      <c r="D8" s="117"/>
      <c r="E8" s="103"/>
      <c r="F8" s="103"/>
      <c r="G8" s="103"/>
      <c r="H8" s="115" t="s">
        <v>107</v>
      </c>
      <c r="I8" s="104"/>
      <c r="J8" s="104"/>
      <c r="K8" s="104"/>
      <c r="L8" s="104"/>
      <c r="M8" s="104"/>
      <c r="N8" s="106" t="s">
        <v>141</v>
      </c>
      <c r="O8" s="104"/>
      <c r="P8" s="105"/>
      <c r="Q8" s="104"/>
      <c r="R8" s="105"/>
    </row>
    <row r="9" spans="1:22" ht="18.899999999999999" customHeight="1" x14ac:dyDescent="0.3">
      <c r="A9" s="107"/>
      <c r="B9" s="107"/>
      <c r="C9" s="115"/>
      <c r="D9" s="115" t="s">
        <v>27</v>
      </c>
      <c r="E9" s="105"/>
      <c r="F9" s="108" t="s">
        <v>136</v>
      </c>
      <c r="G9" s="105"/>
      <c r="H9" s="115" t="s">
        <v>108</v>
      </c>
      <c r="I9" s="115"/>
      <c r="J9" s="115"/>
      <c r="K9" s="115"/>
      <c r="L9" s="115" t="s">
        <v>86</v>
      </c>
      <c r="M9" s="115"/>
      <c r="N9" s="106" t="s">
        <v>142</v>
      </c>
      <c r="O9" s="115"/>
      <c r="P9" s="106" t="s">
        <v>145</v>
      </c>
      <c r="Q9" s="115"/>
      <c r="R9" s="105"/>
    </row>
    <row r="10" spans="1:22" s="14" customFormat="1" ht="18.899999999999999" customHeight="1" x14ac:dyDescent="0.3">
      <c r="A10" s="109"/>
      <c r="B10" s="109"/>
      <c r="C10" s="115"/>
      <c r="D10" s="115" t="s">
        <v>28</v>
      </c>
      <c r="E10" s="115"/>
      <c r="F10" s="108" t="s">
        <v>137</v>
      </c>
      <c r="G10" s="115"/>
      <c r="H10" s="115" t="s">
        <v>109</v>
      </c>
      <c r="I10" s="115"/>
      <c r="J10" s="115" t="s">
        <v>17</v>
      </c>
      <c r="K10" s="115"/>
      <c r="L10" s="115" t="s">
        <v>87</v>
      </c>
      <c r="M10" s="115"/>
      <c r="N10" s="106" t="s">
        <v>143</v>
      </c>
      <c r="O10" s="115"/>
      <c r="P10" s="106" t="s">
        <v>144</v>
      </c>
      <c r="Q10" s="115"/>
      <c r="R10" s="106" t="s">
        <v>23</v>
      </c>
    </row>
    <row r="11" spans="1:22" s="14" customFormat="1" ht="18.899999999999999" customHeight="1" x14ac:dyDescent="0.3">
      <c r="A11" s="109"/>
      <c r="B11" s="109"/>
      <c r="C11" s="115"/>
      <c r="D11" s="111" t="s">
        <v>2</v>
      </c>
      <c r="E11" s="118"/>
      <c r="F11" s="112" t="s">
        <v>2</v>
      </c>
      <c r="G11" s="118"/>
      <c r="H11" s="111" t="s">
        <v>2</v>
      </c>
      <c r="I11" s="115"/>
      <c r="J11" s="111" t="s">
        <v>2</v>
      </c>
      <c r="K11" s="115"/>
      <c r="L11" s="111" t="s">
        <v>2</v>
      </c>
      <c r="M11" s="115"/>
      <c r="N11" s="111" t="s">
        <v>2</v>
      </c>
      <c r="O11" s="115"/>
      <c r="P11" s="111" t="s">
        <v>2</v>
      </c>
      <c r="Q11" s="115"/>
      <c r="R11" s="111" t="s">
        <v>2</v>
      </c>
      <c r="V11" s="37"/>
    </row>
    <row r="12" spans="1:22" ht="6" customHeight="1" x14ac:dyDescent="0.3">
      <c r="A12" s="113"/>
      <c r="B12" s="114"/>
      <c r="C12" s="115"/>
      <c r="D12" s="132"/>
      <c r="E12" s="115"/>
      <c r="F12" s="132"/>
      <c r="G12" s="115"/>
      <c r="H12" s="132"/>
      <c r="I12" s="115"/>
      <c r="J12" s="132"/>
      <c r="K12" s="115"/>
      <c r="L12" s="132"/>
      <c r="M12" s="115"/>
      <c r="N12" s="133"/>
      <c r="O12" s="115"/>
      <c r="P12" s="133"/>
      <c r="Q12" s="115"/>
      <c r="R12" s="133"/>
    </row>
    <row r="13" spans="1:22" ht="18.899999999999999" customHeight="1" x14ac:dyDescent="0.3">
      <c r="A13" s="116" t="s">
        <v>132</v>
      </c>
      <c r="B13" s="114"/>
      <c r="C13" s="118"/>
      <c r="D13" s="123">
        <v>215000000</v>
      </c>
      <c r="E13" s="124"/>
      <c r="F13" s="123">
        <v>365378656</v>
      </c>
      <c r="G13" s="124"/>
      <c r="H13" s="123">
        <v>2675000</v>
      </c>
      <c r="I13" s="124"/>
      <c r="J13" s="123">
        <v>23285660</v>
      </c>
      <c r="K13" s="124"/>
      <c r="L13" s="123">
        <v>2730615</v>
      </c>
      <c r="M13" s="124"/>
      <c r="N13" s="125">
        <f>SUM(D13:L13)</f>
        <v>609069931</v>
      </c>
      <c r="O13" s="124"/>
      <c r="P13" s="125">
        <v>0</v>
      </c>
      <c r="Q13" s="118"/>
      <c r="R13" s="125">
        <f>SUM(N13:P13)</f>
        <v>609069931</v>
      </c>
    </row>
    <row r="14" spans="1:22" ht="18.899999999999999" customHeight="1" x14ac:dyDescent="0.3">
      <c r="A14" s="116" t="s">
        <v>89</v>
      </c>
      <c r="B14" s="114"/>
      <c r="C14" s="118"/>
      <c r="D14" s="125"/>
      <c r="E14" s="118"/>
      <c r="F14" s="125"/>
      <c r="G14" s="118"/>
      <c r="H14" s="125"/>
      <c r="I14" s="118"/>
      <c r="J14" s="125"/>
      <c r="K14" s="118"/>
      <c r="L14" s="125"/>
      <c r="M14" s="118"/>
      <c r="N14" s="125"/>
      <c r="O14" s="118"/>
      <c r="P14" s="125"/>
      <c r="Q14" s="118"/>
      <c r="R14" s="125"/>
    </row>
    <row r="15" spans="1:22" ht="18.899999999999999" customHeight="1" x14ac:dyDescent="0.3">
      <c r="A15" s="119" t="s">
        <v>94</v>
      </c>
      <c r="B15" s="114"/>
      <c r="C15" s="118"/>
      <c r="D15" s="126">
        <v>0</v>
      </c>
      <c r="E15" s="118"/>
      <c r="F15" s="126">
        <v>0</v>
      </c>
      <c r="G15" s="118"/>
      <c r="H15" s="126">
        <v>0</v>
      </c>
      <c r="I15" s="118"/>
      <c r="J15" s="126">
        <f>'Thai6 (6m)'!F38</f>
        <v>12182263</v>
      </c>
      <c r="K15" s="118"/>
      <c r="L15" s="126">
        <v>0</v>
      </c>
      <c r="M15" s="118"/>
      <c r="N15" s="126">
        <f t="shared" ref="N15" si="0">SUM(D15:L15)</f>
        <v>12182263</v>
      </c>
      <c r="O15" s="118"/>
      <c r="P15" s="126">
        <v>0</v>
      </c>
      <c r="Q15" s="118"/>
      <c r="R15" s="126">
        <f t="shared" ref="R15" si="1">SUM(N15:P15)</f>
        <v>12182263</v>
      </c>
    </row>
    <row r="16" spans="1:22" ht="6" customHeight="1" x14ac:dyDescent="0.3">
      <c r="A16" s="119"/>
      <c r="B16" s="114"/>
      <c r="C16" s="118"/>
      <c r="D16" s="125"/>
      <c r="E16" s="118"/>
      <c r="F16" s="125"/>
      <c r="G16" s="118"/>
      <c r="H16" s="125"/>
      <c r="I16" s="118"/>
      <c r="J16" s="125"/>
      <c r="K16" s="118"/>
      <c r="L16" s="125"/>
      <c r="M16" s="118"/>
      <c r="N16" s="125"/>
      <c r="O16" s="118"/>
      <c r="P16" s="125"/>
      <c r="Q16" s="118"/>
      <c r="R16" s="125"/>
    </row>
    <row r="17" spans="1:18" ht="18.899999999999999" customHeight="1" thickBot="1" x14ac:dyDescent="0.35">
      <c r="A17" s="127" t="s">
        <v>133</v>
      </c>
      <c r="B17" s="114"/>
      <c r="C17" s="118"/>
      <c r="D17" s="128">
        <f>SUM(D13:D16)</f>
        <v>215000000</v>
      </c>
      <c r="E17" s="118"/>
      <c r="F17" s="128">
        <f>SUM(F13:F16)</f>
        <v>365378656</v>
      </c>
      <c r="G17" s="118"/>
      <c r="H17" s="128">
        <f>SUM(H13:H16)</f>
        <v>2675000</v>
      </c>
      <c r="I17" s="118"/>
      <c r="J17" s="128">
        <f>SUM(J13:J16)</f>
        <v>35467923</v>
      </c>
      <c r="K17" s="118"/>
      <c r="L17" s="128">
        <f>SUM(L13:L16)</f>
        <v>2730615</v>
      </c>
      <c r="M17" s="118"/>
      <c r="N17" s="128">
        <f>SUM(D17:L17)</f>
        <v>621252194</v>
      </c>
      <c r="O17" s="118"/>
      <c r="P17" s="128">
        <f>SUM(P13:P16)</f>
        <v>0</v>
      </c>
      <c r="Q17" s="118"/>
      <c r="R17" s="128">
        <f>SUM(R13:R16)</f>
        <v>621252194</v>
      </c>
    </row>
    <row r="18" spans="1:18" ht="18.899999999999999" customHeight="1" thickTop="1" x14ac:dyDescent="0.3">
      <c r="A18" s="91"/>
      <c r="B18" s="15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</row>
    <row r="19" spans="1:18" ht="18.899999999999999" customHeight="1" x14ac:dyDescent="0.3">
      <c r="A19" s="91"/>
      <c r="B19" s="15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</row>
    <row r="20" spans="1:18" ht="18.899999999999999" customHeight="1" x14ac:dyDescent="0.3">
      <c r="A20" s="91"/>
      <c r="B20" s="15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</row>
    <row r="21" spans="1:18" ht="18.899999999999999" customHeight="1" x14ac:dyDescent="0.3">
      <c r="A21" s="91"/>
      <c r="B21" s="15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</row>
    <row r="22" spans="1:18" ht="18.899999999999999" customHeight="1" x14ac:dyDescent="0.3">
      <c r="A22" s="91"/>
      <c r="B22" s="15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</row>
    <row r="23" spans="1:18" ht="18.899999999999999" customHeight="1" x14ac:dyDescent="0.3">
      <c r="A23" s="91"/>
      <c r="B23" s="15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</row>
    <row r="24" spans="1:18" ht="18.899999999999999" customHeight="1" x14ac:dyDescent="0.3">
      <c r="A24" s="91"/>
      <c r="B24" s="1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</row>
    <row r="25" spans="1:18" ht="18.899999999999999" customHeight="1" x14ac:dyDescent="0.3">
      <c r="A25" s="91"/>
      <c r="B25" s="15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</row>
    <row r="26" spans="1:18" ht="18.899999999999999" customHeight="1" x14ac:dyDescent="0.3">
      <c r="A26" s="91"/>
      <c r="B26" s="15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</row>
    <row r="27" spans="1:18" ht="18.899999999999999" customHeight="1" x14ac:dyDescent="0.3">
      <c r="A27" s="91"/>
      <c r="B27" s="15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</row>
    <row r="28" spans="1:18" ht="18.899999999999999" customHeight="1" x14ac:dyDescent="0.3"/>
    <row r="29" spans="1:18" ht="6" customHeight="1" x14ac:dyDescent="0.3"/>
    <row r="30" spans="1:18" ht="21.9" customHeight="1" x14ac:dyDescent="0.3">
      <c r="A30" s="138" t="s">
        <v>93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</row>
    <row r="31" spans="1:18" ht="21.15" customHeight="1" x14ac:dyDescent="0.3">
      <c r="A31" s="35"/>
      <c r="B31" s="15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</row>
    <row r="32" spans="1:18" ht="21.15" customHeight="1" x14ac:dyDescent="0.3">
      <c r="A32" s="35"/>
      <c r="B32" s="95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</row>
    <row r="33" spans="1:18" ht="21.15" customHeight="1" x14ac:dyDescent="0.3">
      <c r="A33" s="35"/>
      <c r="B33" s="15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</row>
    <row r="34" spans="1:18" ht="21.15" customHeight="1" x14ac:dyDescent="0.3">
      <c r="A34" s="35"/>
      <c r="B34" s="15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</row>
    <row r="35" spans="1:18" ht="25.5" customHeight="1" x14ac:dyDescent="0.3">
      <c r="A35" s="35"/>
      <c r="B35" s="15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</row>
    <row r="36" spans="1:18" ht="21.15" customHeight="1" x14ac:dyDescent="0.3">
      <c r="A36" s="35"/>
      <c r="B36" s="15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</row>
    <row r="37" spans="1:18" ht="21.15" customHeight="1" x14ac:dyDescent="0.3">
      <c r="A37" s="35"/>
      <c r="B37" s="1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</row>
    <row r="38" spans="1:18" ht="21.15" customHeight="1" x14ac:dyDescent="0.3">
      <c r="A38" s="35"/>
      <c r="B38" s="1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</row>
    <row r="39" spans="1:18" ht="21.15" customHeight="1" x14ac:dyDescent="0.3">
      <c r="A39" s="35"/>
      <c r="B39" s="15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</row>
    <row r="40" spans="1:18" ht="20.25" customHeight="1" x14ac:dyDescent="0.3">
      <c r="A40" s="35"/>
      <c r="B40" s="15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</row>
  </sheetData>
  <mergeCells count="4">
    <mergeCell ref="A30:R30"/>
    <mergeCell ref="H7:J7"/>
    <mergeCell ref="D5:R5"/>
    <mergeCell ref="D6:N6"/>
  </mergeCells>
  <pageMargins left="0.6" right="0.6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B995-1802-4C58-A3AE-59C66202B035}">
  <dimension ref="A1:R39"/>
  <sheetViews>
    <sheetView topLeftCell="A7" zoomScale="96" zoomScaleNormal="96" zoomScaleSheetLayoutView="100" workbookViewId="0">
      <selection activeCell="B27" sqref="B27"/>
    </sheetView>
  </sheetViews>
  <sheetFormatPr defaultColWidth="10.5546875" defaultRowHeight="21.15" customHeight="1" x14ac:dyDescent="0.3"/>
  <cols>
    <col min="1" max="1" width="1.6640625" style="37" customWidth="1"/>
    <col min="2" max="2" width="50.44140625" style="37" customWidth="1"/>
    <col min="3" max="3" width="3.109375" style="56" customWidth="1"/>
    <col min="4" max="4" width="12.6640625" style="56" customWidth="1"/>
    <col min="5" max="5" width="0.6640625" style="56" customWidth="1"/>
    <col min="6" max="6" width="12.6640625" style="56" customWidth="1"/>
    <col min="7" max="7" width="0.6640625" style="56" customWidth="1"/>
    <col min="8" max="8" width="12.6640625" style="38" customWidth="1"/>
    <col min="9" max="9" width="0.6640625" style="38" customWidth="1"/>
    <col min="10" max="10" width="12.6640625" style="38" customWidth="1"/>
    <col min="11" max="11" width="0.6640625" style="38" customWidth="1"/>
    <col min="12" max="12" width="12.6640625" style="38" customWidth="1"/>
    <col min="13" max="13" width="0.6640625" style="38" customWidth="1"/>
    <col min="14" max="14" width="12.6640625" style="56" customWidth="1"/>
    <col min="15" max="231" width="10.5546875" style="37"/>
    <col min="232" max="232" width="2" style="37" customWidth="1"/>
    <col min="233" max="233" width="68.109375" style="37" customWidth="1"/>
    <col min="234" max="234" width="9" style="37" customWidth="1"/>
    <col min="235" max="235" width="0.88671875" style="37" customWidth="1"/>
    <col min="236" max="236" width="13.5546875" style="37" customWidth="1"/>
    <col min="237" max="237" width="0.88671875" style="37" customWidth="1"/>
    <col min="238" max="238" width="15.109375" style="37" customWidth="1"/>
    <col min="239" max="239" width="0.88671875" style="37" customWidth="1"/>
    <col min="240" max="240" width="14.5546875" style="37" customWidth="1"/>
    <col min="241" max="241" width="11.44140625" style="37" bestFit="1" customWidth="1"/>
    <col min="242" max="487" width="10.5546875" style="37"/>
    <col min="488" max="488" width="2" style="37" customWidth="1"/>
    <col min="489" max="489" width="68.109375" style="37" customWidth="1"/>
    <col min="490" max="490" width="9" style="37" customWidth="1"/>
    <col min="491" max="491" width="0.88671875" style="37" customWidth="1"/>
    <col min="492" max="492" width="13.5546875" style="37" customWidth="1"/>
    <col min="493" max="493" width="0.88671875" style="37" customWidth="1"/>
    <col min="494" max="494" width="15.109375" style="37" customWidth="1"/>
    <col min="495" max="495" width="0.88671875" style="37" customWidth="1"/>
    <col min="496" max="496" width="14.5546875" style="37" customWidth="1"/>
    <col min="497" max="497" width="11.44140625" style="37" bestFit="1" customWidth="1"/>
    <col min="498" max="743" width="10.5546875" style="37"/>
    <col min="744" max="744" width="2" style="37" customWidth="1"/>
    <col min="745" max="745" width="68.109375" style="37" customWidth="1"/>
    <col min="746" max="746" width="9" style="37" customWidth="1"/>
    <col min="747" max="747" width="0.88671875" style="37" customWidth="1"/>
    <col min="748" max="748" width="13.5546875" style="37" customWidth="1"/>
    <col min="749" max="749" width="0.88671875" style="37" customWidth="1"/>
    <col min="750" max="750" width="15.109375" style="37" customWidth="1"/>
    <col min="751" max="751" width="0.88671875" style="37" customWidth="1"/>
    <col min="752" max="752" width="14.5546875" style="37" customWidth="1"/>
    <col min="753" max="753" width="11.44140625" style="37" bestFit="1" customWidth="1"/>
    <col min="754" max="999" width="10.5546875" style="37"/>
    <col min="1000" max="1000" width="2" style="37" customWidth="1"/>
    <col min="1001" max="1001" width="68.109375" style="37" customWidth="1"/>
    <col min="1002" max="1002" width="9" style="37" customWidth="1"/>
    <col min="1003" max="1003" width="0.88671875" style="37" customWidth="1"/>
    <col min="1004" max="1004" width="13.5546875" style="37" customWidth="1"/>
    <col min="1005" max="1005" width="0.88671875" style="37" customWidth="1"/>
    <col min="1006" max="1006" width="15.109375" style="37" customWidth="1"/>
    <col min="1007" max="1007" width="0.88671875" style="37" customWidth="1"/>
    <col min="1008" max="1008" width="14.5546875" style="37" customWidth="1"/>
    <col min="1009" max="1009" width="11.44140625" style="37" bestFit="1" customWidth="1"/>
    <col min="1010" max="1255" width="10.5546875" style="37"/>
    <col min="1256" max="1256" width="2" style="37" customWidth="1"/>
    <col min="1257" max="1257" width="68.109375" style="37" customWidth="1"/>
    <col min="1258" max="1258" width="9" style="37" customWidth="1"/>
    <col min="1259" max="1259" width="0.88671875" style="37" customWidth="1"/>
    <col min="1260" max="1260" width="13.5546875" style="37" customWidth="1"/>
    <col min="1261" max="1261" width="0.88671875" style="37" customWidth="1"/>
    <col min="1262" max="1262" width="15.109375" style="37" customWidth="1"/>
    <col min="1263" max="1263" width="0.88671875" style="37" customWidth="1"/>
    <col min="1264" max="1264" width="14.5546875" style="37" customWidth="1"/>
    <col min="1265" max="1265" width="11.44140625" style="37" bestFit="1" customWidth="1"/>
    <col min="1266" max="1511" width="10.5546875" style="37"/>
    <col min="1512" max="1512" width="2" style="37" customWidth="1"/>
    <col min="1513" max="1513" width="68.109375" style="37" customWidth="1"/>
    <col min="1514" max="1514" width="9" style="37" customWidth="1"/>
    <col min="1515" max="1515" width="0.88671875" style="37" customWidth="1"/>
    <col min="1516" max="1516" width="13.5546875" style="37" customWidth="1"/>
    <col min="1517" max="1517" width="0.88671875" style="37" customWidth="1"/>
    <col min="1518" max="1518" width="15.109375" style="37" customWidth="1"/>
    <col min="1519" max="1519" width="0.88671875" style="37" customWidth="1"/>
    <col min="1520" max="1520" width="14.5546875" style="37" customWidth="1"/>
    <col min="1521" max="1521" width="11.44140625" style="37" bestFit="1" customWidth="1"/>
    <col min="1522" max="1767" width="10.5546875" style="37"/>
    <col min="1768" max="1768" width="2" style="37" customWidth="1"/>
    <col min="1769" max="1769" width="68.109375" style="37" customWidth="1"/>
    <col min="1770" max="1770" width="9" style="37" customWidth="1"/>
    <col min="1771" max="1771" width="0.88671875" style="37" customWidth="1"/>
    <col min="1772" max="1772" width="13.5546875" style="37" customWidth="1"/>
    <col min="1773" max="1773" width="0.88671875" style="37" customWidth="1"/>
    <col min="1774" max="1774" width="15.109375" style="37" customWidth="1"/>
    <col min="1775" max="1775" width="0.88671875" style="37" customWidth="1"/>
    <col min="1776" max="1776" width="14.5546875" style="37" customWidth="1"/>
    <col min="1777" max="1777" width="11.44140625" style="37" bestFit="1" customWidth="1"/>
    <col min="1778" max="2023" width="10.5546875" style="37"/>
    <col min="2024" max="2024" width="2" style="37" customWidth="1"/>
    <col min="2025" max="2025" width="68.109375" style="37" customWidth="1"/>
    <col min="2026" max="2026" width="9" style="37" customWidth="1"/>
    <col min="2027" max="2027" width="0.88671875" style="37" customWidth="1"/>
    <col min="2028" max="2028" width="13.5546875" style="37" customWidth="1"/>
    <col min="2029" max="2029" width="0.88671875" style="37" customWidth="1"/>
    <col min="2030" max="2030" width="15.109375" style="37" customWidth="1"/>
    <col min="2031" max="2031" width="0.88671875" style="37" customWidth="1"/>
    <col min="2032" max="2032" width="14.5546875" style="37" customWidth="1"/>
    <col min="2033" max="2033" width="11.44140625" style="37" bestFit="1" customWidth="1"/>
    <col min="2034" max="2279" width="10.5546875" style="37"/>
    <col min="2280" max="2280" width="2" style="37" customWidth="1"/>
    <col min="2281" max="2281" width="68.109375" style="37" customWidth="1"/>
    <col min="2282" max="2282" width="9" style="37" customWidth="1"/>
    <col min="2283" max="2283" width="0.88671875" style="37" customWidth="1"/>
    <col min="2284" max="2284" width="13.5546875" style="37" customWidth="1"/>
    <col min="2285" max="2285" width="0.88671875" style="37" customWidth="1"/>
    <col min="2286" max="2286" width="15.109375" style="37" customWidth="1"/>
    <col min="2287" max="2287" width="0.88671875" style="37" customWidth="1"/>
    <col min="2288" max="2288" width="14.5546875" style="37" customWidth="1"/>
    <col min="2289" max="2289" width="11.44140625" style="37" bestFit="1" customWidth="1"/>
    <col min="2290" max="2535" width="10.5546875" style="37"/>
    <col min="2536" max="2536" width="2" style="37" customWidth="1"/>
    <col min="2537" max="2537" width="68.109375" style="37" customWidth="1"/>
    <col min="2538" max="2538" width="9" style="37" customWidth="1"/>
    <col min="2539" max="2539" width="0.88671875" style="37" customWidth="1"/>
    <col min="2540" max="2540" width="13.5546875" style="37" customWidth="1"/>
    <col min="2541" max="2541" width="0.88671875" style="37" customWidth="1"/>
    <col min="2542" max="2542" width="15.109375" style="37" customWidth="1"/>
    <col min="2543" max="2543" width="0.88671875" style="37" customWidth="1"/>
    <col min="2544" max="2544" width="14.5546875" style="37" customWidth="1"/>
    <col min="2545" max="2545" width="11.44140625" style="37" bestFit="1" customWidth="1"/>
    <col min="2546" max="2791" width="10.5546875" style="37"/>
    <col min="2792" max="2792" width="2" style="37" customWidth="1"/>
    <col min="2793" max="2793" width="68.109375" style="37" customWidth="1"/>
    <col min="2794" max="2794" width="9" style="37" customWidth="1"/>
    <col min="2795" max="2795" width="0.88671875" style="37" customWidth="1"/>
    <col min="2796" max="2796" width="13.5546875" style="37" customWidth="1"/>
    <col min="2797" max="2797" width="0.88671875" style="37" customWidth="1"/>
    <col min="2798" max="2798" width="15.109375" style="37" customWidth="1"/>
    <col min="2799" max="2799" width="0.88671875" style="37" customWidth="1"/>
    <col min="2800" max="2800" width="14.5546875" style="37" customWidth="1"/>
    <col min="2801" max="2801" width="11.44140625" style="37" bestFit="1" customWidth="1"/>
    <col min="2802" max="3047" width="10.5546875" style="37"/>
    <col min="3048" max="3048" width="2" style="37" customWidth="1"/>
    <col min="3049" max="3049" width="68.109375" style="37" customWidth="1"/>
    <col min="3050" max="3050" width="9" style="37" customWidth="1"/>
    <col min="3051" max="3051" width="0.88671875" style="37" customWidth="1"/>
    <col min="3052" max="3052" width="13.5546875" style="37" customWidth="1"/>
    <col min="3053" max="3053" width="0.88671875" style="37" customWidth="1"/>
    <col min="3054" max="3054" width="15.109375" style="37" customWidth="1"/>
    <col min="3055" max="3055" width="0.88671875" style="37" customWidth="1"/>
    <col min="3056" max="3056" width="14.5546875" style="37" customWidth="1"/>
    <col min="3057" max="3057" width="11.44140625" style="37" bestFit="1" customWidth="1"/>
    <col min="3058" max="3303" width="10.5546875" style="37"/>
    <col min="3304" max="3304" width="2" style="37" customWidth="1"/>
    <col min="3305" max="3305" width="68.109375" style="37" customWidth="1"/>
    <col min="3306" max="3306" width="9" style="37" customWidth="1"/>
    <col min="3307" max="3307" width="0.88671875" style="37" customWidth="1"/>
    <col min="3308" max="3308" width="13.5546875" style="37" customWidth="1"/>
    <col min="3309" max="3309" width="0.88671875" style="37" customWidth="1"/>
    <col min="3310" max="3310" width="15.109375" style="37" customWidth="1"/>
    <col min="3311" max="3311" width="0.88671875" style="37" customWidth="1"/>
    <col min="3312" max="3312" width="14.5546875" style="37" customWidth="1"/>
    <col min="3313" max="3313" width="11.44140625" style="37" bestFit="1" customWidth="1"/>
    <col min="3314" max="3559" width="10.5546875" style="37"/>
    <col min="3560" max="3560" width="2" style="37" customWidth="1"/>
    <col min="3561" max="3561" width="68.109375" style="37" customWidth="1"/>
    <col min="3562" max="3562" width="9" style="37" customWidth="1"/>
    <col min="3563" max="3563" width="0.88671875" style="37" customWidth="1"/>
    <col min="3564" max="3564" width="13.5546875" style="37" customWidth="1"/>
    <col min="3565" max="3565" width="0.88671875" style="37" customWidth="1"/>
    <col min="3566" max="3566" width="15.109375" style="37" customWidth="1"/>
    <col min="3567" max="3567" width="0.88671875" style="37" customWidth="1"/>
    <col min="3568" max="3568" width="14.5546875" style="37" customWidth="1"/>
    <col min="3569" max="3569" width="11.44140625" style="37" bestFit="1" customWidth="1"/>
    <col min="3570" max="3815" width="10.5546875" style="37"/>
    <col min="3816" max="3816" width="2" style="37" customWidth="1"/>
    <col min="3817" max="3817" width="68.109375" style="37" customWidth="1"/>
    <col min="3818" max="3818" width="9" style="37" customWidth="1"/>
    <col min="3819" max="3819" width="0.88671875" style="37" customWidth="1"/>
    <col min="3820" max="3820" width="13.5546875" style="37" customWidth="1"/>
    <col min="3821" max="3821" width="0.88671875" style="37" customWidth="1"/>
    <col min="3822" max="3822" width="15.109375" style="37" customWidth="1"/>
    <col min="3823" max="3823" width="0.88671875" style="37" customWidth="1"/>
    <col min="3824" max="3824" width="14.5546875" style="37" customWidth="1"/>
    <col min="3825" max="3825" width="11.44140625" style="37" bestFit="1" customWidth="1"/>
    <col min="3826" max="4071" width="10.5546875" style="37"/>
    <col min="4072" max="4072" width="2" style="37" customWidth="1"/>
    <col min="4073" max="4073" width="68.109375" style="37" customWidth="1"/>
    <col min="4074" max="4074" width="9" style="37" customWidth="1"/>
    <col min="4075" max="4075" width="0.88671875" style="37" customWidth="1"/>
    <col min="4076" max="4076" width="13.5546875" style="37" customWidth="1"/>
    <col min="4077" max="4077" width="0.88671875" style="37" customWidth="1"/>
    <col min="4078" max="4078" width="15.109375" style="37" customWidth="1"/>
    <col min="4079" max="4079" width="0.88671875" style="37" customWidth="1"/>
    <col min="4080" max="4080" width="14.5546875" style="37" customWidth="1"/>
    <col min="4081" max="4081" width="11.44140625" style="37" bestFit="1" customWidth="1"/>
    <col min="4082" max="4327" width="10.5546875" style="37"/>
    <col min="4328" max="4328" width="2" style="37" customWidth="1"/>
    <col min="4329" max="4329" width="68.109375" style="37" customWidth="1"/>
    <col min="4330" max="4330" width="9" style="37" customWidth="1"/>
    <col min="4331" max="4331" width="0.88671875" style="37" customWidth="1"/>
    <col min="4332" max="4332" width="13.5546875" style="37" customWidth="1"/>
    <col min="4333" max="4333" width="0.88671875" style="37" customWidth="1"/>
    <col min="4334" max="4334" width="15.109375" style="37" customWidth="1"/>
    <col min="4335" max="4335" width="0.88671875" style="37" customWidth="1"/>
    <col min="4336" max="4336" width="14.5546875" style="37" customWidth="1"/>
    <col min="4337" max="4337" width="11.44140625" style="37" bestFit="1" customWidth="1"/>
    <col min="4338" max="4583" width="10.5546875" style="37"/>
    <col min="4584" max="4584" width="2" style="37" customWidth="1"/>
    <col min="4585" max="4585" width="68.109375" style="37" customWidth="1"/>
    <col min="4586" max="4586" width="9" style="37" customWidth="1"/>
    <col min="4587" max="4587" width="0.88671875" style="37" customWidth="1"/>
    <col min="4588" max="4588" width="13.5546875" style="37" customWidth="1"/>
    <col min="4589" max="4589" width="0.88671875" style="37" customWidth="1"/>
    <col min="4590" max="4590" width="15.109375" style="37" customWidth="1"/>
    <col min="4591" max="4591" width="0.88671875" style="37" customWidth="1"/>
    <col min="4592" max="4592" width="14.5546875" style="37" customWidth="1"/>
    <col min="4593" max="4593" width="11.44140625" style="37" bestFit="1" customWidth="1"/>
    <col min="4594" max="4839" width="10.5546875" style="37"/>
    <col min="4840" max="4840" width="2" style="37" customWidth="1"/>
    <col min="4841" max="4841" width="68.109375" style="37" customWidth="1"/>
    <col min="4842" max="4842" width="9" style="37" customWidth="1"/>
    <col min="4843" max="4843" width="0.88671875" style="37" customWidth="1"/>
    <col min="4844" max="4844" width="13.5546875" style="37" customWidth="1"/>
    <col min="4845" max="4845" width="0.88671875" style="37" customWidth="1"/>
    <col min="4846" max="4846" width="15.109375" style="37" customWidth="1"/>
    <col min="4847" max="4847" width="0.88671875" style="37" customWidth="1"/>
    <col min="4848" max="4848" width="14.5546875" style="37" customWidth="1"/>
    <col min="4849" max="4849" width="11.44140625" style="37" bestFit="1" customWidth="1"/>
    <col min="4850" max="5095" width="10.5546875" style="37"/>
    <col min="5096" max="5096" width="2" style="37" customWidth="1"/>
    <col min="5097" max="5097" width="68.109375" style="37" customWidth="1"/>
    <col min="5098" max="5098" width="9" style="37" customWidth="1"/>
    <col min="5099" max="5099" width="0.88671875" style="37" customWidth="1"/>
    <col min="5100" max="5100" width="13.5546875" style="37" customWidth="1"/>
    <col min="5101" max="5101" width="0.88671875" style="37" customWidth="1"/>
    <col min="5102" max="5102" width="15.109375" style="37" customWidth="1"/>
    <col min="5103" max="5103" width="0.88671875" style="37" customWidth="1"/>
    <col min="5104" max="5104" width="14.5546875" style="37" customWidth="1"/>
    <col min="5105" max="5105" width="11.44140625" style="37" bestFit="1" customWidth="1"/>
    <col min="5106" max="5351" width="10.5546875" style="37"/>
    <col min="5352" max="5352" width="2" style="37" customWidth="1"/>
    <col min="5353" max="5353" width="68.109375" style="37" customWidth="1"/>
    <col min="5354" max="5354" width="9" style="37" customWidth="1"/>
    <col min="5355" max="5355" width="0.88671875" style="37" customWidth="1"/>
    <col min="5356" max="5356" width="13.5546875" style="37" customWidth="1"/>
    <col min="5357" max="5357" width="0.88671875" style="37" customWidth="1"/>
    <col min="5358" max="5358" width="15.109375" style="37" customWidth="1"/>
    <col min="5359" max="5359" width="0.88671875" style="37" customWidth="1"/>
    <col min="5360" max="5360" width="14.5546875" style="37" customWidth="1"/>
    <col min="5361" max="5361" width="11.44140625" style="37" bestFit="1" customWidth="1"/>
    <col min="5362" max="5607" width="10.5546875" style="37"/>
    <col min="5608" max="5608" width="2" style="37" customWidth="1"/>
    <col min="5609" max="5609" width="68.109375" style="37" customWidth="1"/>
    <col min="5610" max="5610" width="9" style="37" customWidth="1"/>
    <col min="5611" max="5611" width="0.88671875" style="37" customWidth="1"/>
    <col min="5612" max="5612" width="13.5546875" style="37" customWidth="1"/>
    <col min="5613" max="5613" width="0.88671875" style="37" customWidth="1"/>
    <col min="5614" max="5614" width="15.109375" style="37" customWidth="1"/>
    <col min="5615" max="5615" width="0.88671875" style="37" customWidth="1"/>
    <col min="5616" max="5616" width="14.5546875" style="37" customWidth="1"/>
    <col min="5617" max="5617" width="11.44140625" style="37" bestFit="1" customWidth="1"/>
    <col min="5618" max="5863" width="10.5546875" style="37"/>
    <col min="5864" max="5864" width="2" style="37" customWidth="1"/>
    <col min="5865" max="5865" width="68.109375" style="37" customWidth="1"/>
    <col min="5866" max="5866" width="9" style="37" customWidth="1"/>
    <col min="5867" max="5867" width="0.88671875" style="37" customWidth="1"/>
    <col min="5868" max="5868" width="13.5546875" style="37" customWidth="1"/>
    <col min="5869" max="5869" width="0.88671875" style="37" customWidth="1"/>
    <col min="5870" max="5870" width="15.109375" style="37" customWidth="1"/>
    <col min="5871" max="5871" width="0.88671875" style="37" customWidth="1"/>
    <col min="5872" max="5872" width="14.5546875" style="37" customWidth="1"/>
    <col min="5873" max="5873" width="11.44140625" style="37" bestFit="1" customWidth="1"/>
    <col min="5874" max="6119" width="10.5546875" style="37"/>
    <col min="6120" max="6120" width="2" style="37" customWidth="1"/>
    <col min="6121" max="6121" width="68.109375" style="37" customWidth="1"/>
    <col min="6122" max="6122" width="9" style="37" customWidth="1"/>
    <col min="6123" max="6123" width="0.88671875" style="37" customWidth="1"/>
    <col min="6124" max="6124" width="13.5546875" style="37" customWidth="1"/>
    <col min="6125" max="6125" width="0.88671875" style="37" customWidth="1"/>
    <col min="6126" max="6126" width="15.109375" style="37" customWidth="1"/>
    <col min="6127" max="6127" width="0.88671875" style="37" customWidth="1"/>
    <col min="6128" max="6128" width="14.5546875" style="37" customWidth="1"/>
    <col min="6129" max="6129" width="11.44140625" style="37" bestFit="1" customWidth="1"/>
    <col min="6130" max="6375" width="10.5546875" style="37"/>
    <col min="6376" max="6376" width="2" style="37" customWidth="1"/>
    <col min="6377" max="6377" width="68.109375" style="37" customWidth="1"/>
    <col min="6378" max="6378" width="9" style="37" customWidth="1"/>
    <col min="6379" max="6379" width="0.88671875" style="37" customWidth="1"/>
    <col min="6380" max="6380" width="13.5546875" style="37" customWidth="1"/>
    <col min="6381" max="6381" width="0.88671875" style="37" customWidth="1"/>
    <col min="6382" max="6382" width="15.109375" style="37" customWidth="1"/>
    <col min="6383" max="6383" width="0.88671875" style="37" customWidth="1"/>
    <col min="6384" max="6384" width="14.5546875" style="37" customWidth="1"/>
    <col min="6385" max="6385" width="11.44140625" style="37" bestFit="1" customWidth="1"/>
    <col min="6386" max="6631" width="10.5546875" style="37"/>
    <col min="6632" max="6632" width="2" style="37" customWidth="1"/>
    <col min="6633" max="6633" width="68.109375" style="37" customWidth="1"/>
    <col min="6634" max="6634" width="9" style="37" customWidth="1"/>
    <col min="6635" max="6635" width="0.88671875" style="37" customWidth="1"/>
    <col min="6636" max="6636" width="13.5546875" style="37" customWidth="1"/>
    <col min="6637" max="6637" width="0.88671875" style="37" customWidth="1"/>
    <col min="6638" max="6638" width="15.109375" style="37" customWidth="1"/>
    <col min="6639" max="6639" width="0.88671875" style="37" customWidth="1"/>
    <col min="6640" max="6640" width="14.5546875" style="37" customWidth="1"/>
    <col min="6641" max="6641" width="11.44140625" style="37" bestFit="1" customWidth="1"/>
    <col min="6642" max="6887" width="10.5546875" style="37"/>
    <col min="6888" max="6888" width="2" style="37" customWidth="1"/>
    <col min="6889" max="6889" width="68.109375" style="37" customWidth="1"/>
    <col min="6890" max="6890" width="9" style="37" customWidth="1"/>
    <col min="6891" max="6891" width="0.88671875" style="37" customWidth="1"/>
    <col min="6892" max="6892" width="13.5546875" style="37" customWidth="1"/>
    <col min="6893" max="6893" width="0.88671875" style="37" customWidth="1"/>
    <col min="6894" max="6894" width="15.109375" style="37" customWidth="1"/>
    <col min="6895" max="6895" width="0.88671875" style="37" customWidth="1"/>
    <col min="6896" max="6896" width="14.5546875" style="37" customWidth="1"/>
    <col min="6897" max="6897" width="11.44140625" style="37" bestFit="1" customWidth="1"/>
    <col min="6898" max="7143" width="10.5546875" style="37"/>
    <col min="7144" max="7144" width="2" style="37" customWidth="1"/>
    <col min="7145" max="7145" width="68.109375" style="37" customWidth="1"/>
    <col min="7146" max="7146" width="9" style="37" customWidth="1"/>
    <col min="7147" max="7147" width="0.88671875" style="37" customWidth="1"/>
    <col min="7148" max="7148" width="13.5546875" style="37" customWidth="1"/>
    <col min="7149" max="7149" width="0.88671875" style="37" customWidth="1"/>
    <col min="7150" max="7150" width="15.109375" style="37" customWidth="1"/>
    <col min="7151" max="7151" width="0.88671875" style="37" customWidth="1"/>
    <col min="7152" max="7152" width="14.5546875" style="37" customWidth="1"/>
    <col min="7153" max="7153" width="11.44140625" style="37" bestFit="1" customWidth="1"/>
    <col min="7154" max="7399" width="10.5546875" style="37"/>
    <col min="7400" max="7400" width="2" style="37" customWidth="1"/>
    <col min="7401" max="7401" width="68.109375" style="37" customWidth="1"/>
    <col min="7402" max="7402" width="9" style="37" customWidth="1"/>
    <col min="7403" max="7403" width="0.88671875" style="37" customWidth="1"/>
    <col min="7404" max="7404" width="13.5546875" style="37" customWidth="1"/>
    <col min="7405" max="7405" width="0.88671875" style="37" customWidth="1"/>
    <col min="7406" max="7406" width="15.109375" style="37" customWidth="1"/>
    <col min="7407" max="7407" width="0.88671875" style="37" customWidth="1"/>
    <col min="7408" max="7408" width="14.5546875" style="37" customWidth="1"/>
    <col min="7409" max="7409" width="11.44140625" style="37" bestFit="1" customWidth="1"/>
    <col min="7410" max="7655" width="10.5546875" style="37"/>
    <col min="7656" max="7656" width="2" style="37" customWidth="1"/>
    <col min="7657" max="7657" width="68.109375" style="37" customWidth="1"/>
    <col min="7658" max="7658" width="9" style="37" customWidth="1"/>
    <col min="7659" max="7659" width="0.88671875" style="37" customWidth="1"/>
    <col min="7660" max="7660" width="13.5546875" style="37" customWidth="1"/>
    <col min="7661" max="7661" width="0.88671875" style="37" customWidth="1"/>
    <col min="7662" max="7662" width="15.109375" style="37" customWidth="1"/>
    <col min="7663" max="7663" width="0.88671875" style="37" customWidth="1"/>
    <col min="7664" max="7664" width="14.5546875" style="37" customWidth="1"/>
    <col min="7665" max="7665" width="11.44140625" style="37" bestFit="1" customWidth="1"/>
    <col min="7666" max="7911" width="10.5546875" style="37"/>
    <col min="7912" max="7912" width="2" style="37" customWidth="1"/>
    <col min="7913" max="7913" width="68.109375" style="37" customWidth="1"/>
    <col min="7914" max="7914" width="9" style="37" customWidth="1"/>
    <col min="7915" max="7915" width="0.88671875" style="37" customWidth="1"/>
    <col min="7916" max="7916" width="13.5546875" style="37" customWidth="1"/>
    <col min="7917" max="7917" width="0.88671875" style="37" customWidth="1"/>
    <col min="7918" max="7918" width="15.109375" style="37" customWidth="1"/>
    <col min="7919" max="7919" width="0.88671875" style="37" customWidth="1"/>
    <col min="7920" max="7920" width="14.5546875" style="37" customWidth="1"/>
    <col min="7921" max="7921" width="11.44140625" style="37" bestFit="1" customWidth="1"/>
    <col min="7922" max="8167" width="10.5546875" style="37"/>
    <col min="8168" max="8168" width="2" style="37" customWidth="1"/>
    <col min="8169" max="8169" width="68.109375" style="37" customWidth="1"/>
    <col min="8170" max="8170" width="9" style="37" customWidth="1"/>
    <col min="8171" max="8171" width="0.88671875" style="37" customWidth="1"/>
    <col min="8172" max="8172" width="13.5546875" style="37" customWidth="1"/>
    <col min="8173" max="8173" width="0.88671875" style="37" customWidth="1"/>
    <col min="8174" max="8174" width="15.109375" style="37" customWidth="1"/>
    <col min="8175" max="8175" width="0.88671875" style="37" customWidth="1"/>
    <col min="8176" max="8176" width="14.5546875" style="37" customWidth="1"/>
    <col min="8177" max="8177" width="11.44140625" style="37" bestFit="1" customWidth="1"/>
    <col min="8178" max="8423" width="10.5546875" style="37"/>
    <col min="8424" max="8424" width="2" style="37" customWidth="1"/>
    <col min="8425" max="8425" width="68.109375" style="37" customWidth="1"/>
    <col min="8426" max="8426" width="9" style="37" customWidth="1"/>
    <col min="8427" max="8427" width="0.88671875" style="37" customWidth="1"/>
    <col min="8428" max="8428" width="13.5546875" style="37" customWidth="1"/>
    <col min="8429" max="8429" width="0.88671875" style="37" customWidth="1"/>
    <col min="8430" max="8430" width="15.109375" style="37" customWidth="1"/>
    <col min="8431" max="8431" width="0.88671875" style="37" customWidth="1"/>
    <col min="8432" max="8432" width="14.5546875" style="37" customWidth="1"/>
    <col min="8433" max="8433" width="11.44140625" style="37" bestFit="1" customWidth="1"/>
    <col min="8434" max="8679" width="10.5546875" style="37"/>
    <col min="8680" max="8680" width="2" style="37" customWidth="1"/>
    <col min="8681" max="8681" width="68.109375" style="37" customWidth="1"/>
    <col min="8682" max="8682" width="9" style="37" customWidth="1"/>
    <col min="8683" max="8683" width="0.88671875" style="37" customWidth="1"/>
    <col min="8684" max="8684" width="13.5546875" style="37" customWidth="1"/>
    <col min="8685" max="8685" width="0.88671875" style="37" customWidth="1"/>
    <col min="8686" max="8686" width="15.109375" style="37" customWidth="1"/>
    <col min="8687" max="8687" width="0.88671875" style="37" customWidth="1"/>
    <col min="8688" max="8688" width="14.5546875" style="37" customWidth="1"/>
    <col min="8689" max="8689" width="11.44140625" style="37" bestFit="1" customWidth="1"/>
    <col min="8690" max="8935" width="10.5546875" style="37"/>
    <col min="8936" max="8936" width="2" style="37" customWidth="1"/>
    <col min="8937" max="8937" width="68.109375" style="37" customWidth="1"/>
    <col min="8938" max="8938" width="9" style="37" customWidth="1"/>
    <col min="8939" max="8939" width="0.88671875" style="37" customWidth="1"/>
    <col min="8940" max="8940" width="13.5546875" style="37" customWidth="1"/>
    <col min="8941" max="8941" width="0.88671875" style="37" customWidth="1"/>
    <col min="8942" max="8942" width="15.109375" style="37" customWidth="1"/>
    <col min="8943" max="8943" width="0.88671875" style="37" customWidth="1"/>
    <col min="8944" max="8944" width="14.5546875" style="37" customWidth="1"/>
    <col min="8945" max="8945" width="11.44140625" style="37" bestFit="1" customWidth="1"/>
    <col min="8946" max="9191" width="10.5546875" style="37"/>
    <col min="9192" max="9192" width="2" style="37" customWidth="1"/>
    <col min="9193" max="9193" width="68.109375" style="37" customWidth="1"/>
    <col min="9194" max="9194" width="9" style="37" customWidth="1"/>
    <col min="9195" max="9195" width="0.88671875" style="37" customWidth="1"/>
    <col min="9196" max="9196" width="13.5546875" style="37" customWidth="1"/>
    <col min="9197" max="9197" width="0.88671875" style="37" customWidth="1"/>
    <col min="9198" max="9198" width="15.109375" style="37" customWidth="1"/>
    <col min="9199" max="9199" width="0.88671875" style="37" customWidth="1"/>
    <col min="9200" max="9200" width="14.5546875" style="37" customWidth="1"/>
    <col min="9201" max="9201" width="11.44140625" style="37" bestFit="1" customWidth="1"/>
    <col min="9202" max="9447" width="10.5546875" style="37"/>
    <col min="9448" max="9448" width="2" style="37" customWidth="1"/>
    <col min="9449" max="9449" width="68.109375" style="37" customWidth="1"/>
    <col min="9450" max="9450" width="9" style="37" customWidth="1"/>
    <col min="9451" max="9451" width="0.88671875" style="37" customWidth="1"/>
    <col min="9452" max="9452" width="13.5546875" style="37" customWidth="1"/>
    <col min="9453" max="9453" width="0.88671875" style="37" customWidth="1"/>
    <col min="9454" max="9454" width="15.109375" style="37" customWidth="1"/>
    <col min="9455" max="9455" width="0.88671875" style="37" customWidth="1"/>
    <col min="9456" max="9456" width="14.5546875" style="37" customWidth="1"/>
    <col min="9457" max="9457" width="11.44140625" style="37" bestFit="1" customWidth="1"/>
    <col min="9458" max="9703" width="10.5546875" style="37"/>
    <col min="9704" max="9704" width="2" style="37" customWidth="1"/>
    <col min="9705" max="9705" width="68.109375" style="37" customWidth="1"/>
    <col min="9706" max="9706" width="9" style="37" customWidth="1"/>
    <col min="9707" max="9707" width="0.88671875" style="37" customWidth="1"/>
    <col min="9708" max="9708" width="13.5546875" style="37" customWidth="1"/>
    <col min="9709" max="9709" width="0.88671875" style="37" customWidth="1"/>
    <col min="9710" max="9710" width="15.109375" style="37" customWidth="1"/>
    <col min="9711" max="9711" width="0.88671875" style="37" customWidth="1"/>
    <col min="9712" max="9712" width="14.5546875" style="37" customWidth="1"/>
    <col min="9713" max="9713" width="11.44140625" style="37" bestFit="1" customWidth="1"/>
    <col min="9714" max="9959" width="10.5546875" style="37"/>
    <col min="9960" max="9960" width="2" style="37" customWidth="1"/>
    <col min="9961" max="9961" width="68.109375" style="37" customWidth="1"/>
    <col min="9962" max="9962" width="9" style="37" customWidth="1"/>
    <col min="9963" max="9963" width="0.88671875" style="37" customWidth="1"/>
    <col min="9964" max="9964" width="13.5546875" style="37" customWidth="1"/>
    <col min="9965" max="9965" width="0.88671875" style="37" customWidth="1"/>
    <col min="9966" max="9966" width="15.109375" style="37" customWidth="1"/>
    <col min="9967" max="9967" width="0.88671875" style="37" customWidth="1"/>
    <col min="9968" max="9968" width="14.5546875" style="37" customWidth="1"/>
    <col min="9969" max="9969" width="11.44140625" style="37" bestFit="1" customWidth="1"/>
    <col min="9970" max="10215" width="10.5546875" style="37"/>
    <col min="10216" max="10216" width="2" style="37" customWidth="1"/>
    <col min="10217" max="10217" width="68.109375" style="37" customWidth="1"/>
    <col min="10218" max="10218" width="9" style="37" customWidth="1"/>
    <col min="10219" max="10219" width="0.88671875" style="37" customWidth="1"/>
    <col min="10220" max="10220" width="13.5546875" style="37" customWidth="1"/>
    <col min="10221" max="10221" width="0.88671875" style="37" customWidth="1"/>
    <col min="10222" max="10222" width="15.109375" style="37" customWidth="1"/>
    <col min="10223" max="10223" width="0.88671875" style="37" customWidth="1"/>
    <col min="10224" max="10224" width="14.5546875" style="37" customWidth="1"/>
    <col min="10225" max="10225" width="11.44140625" style="37" bestFit="1" customWidth="1"/>
    <col min="10226" max="10471" width="10.5546875" style="37"/>
    <col min="10472" max="10472" width="2" style="37" customWidth="1"/>
    <col min="10473" max="10473" width="68.109375" style="37" customWidth="1"/>
    <col min="10474" max="10474" width="9" style="37" customWidth="1"/>
    <col min="10475" max="10475" width="0.88671875" style="37" customWidth="1"/>
    <col min="10476" max="10476" width="13.5546875" style="37" customWidth="1"/>
    <col min="10477" max="10477" width="0.88671875" style="37" customWidth="1"/>
    <col min="10478" max="10478" width="15.109375" style="37" customWidth="1"/>
    <col min="10479" max="10479" width="0.88671875" style="37" customWidth="1"/>
    <col min="10480" max="10480" width="14.5546875" style="37" customWidth="1"/>
    <col min="10481" max="10481" width="11.44140625" style="37" bestFit="1" customWidth="1"/>
    <col min="10482" max="10727" width="10.5546875" style="37"/>
    <col min="10728" max="10728" width="2" style="37" customWidth="1"/>
    <col min="10729" max="10729" width="68.109375" style="37" customWidth="1"/>
    <col min="10730" max="10730" width="9" style="37" customWidth="1"/>
    <col min="10731" max="10731" width="0.88671875" style="37" customWidth="1"/>
    <col min="10732" max="10732" width="13.5546875" style="37" customWidth="1"/>
    <col min="10733" max="10733" width="0.88671875" style="37" customWidth="1"/>
    <col min="10734" max="10734" width="15.109375" style="37" customWidth="1"/>
    <col min="10735" max="10735" width="0.88671875" style="37" customWidth="1"/>
    <col min="10736" max="10736" width="14.5546875" style="37" customWidth="1"/>
    <col min="10737" max="10737" width="11.44140625" style="37" bestFit="1" customWidth="1"/>
    <col min="10738" max="10983" width="10.5546875" style="37"/>
    <col min="10984" max="10984" width="2" style="37" customWidth="1"/>
    <col min="10985" max="10985" width="68.109375" style="37" customWidth="1"/>
    <col min="10986" max="10986" width="9" style="37" customWidth="1"/>
    <col min="10987" max="10987" width="0.88671875" style="37" customWidth="1"/>
    <col min="10988" max="10988" width="13.5546875" style="37" customWidth="1"/>
    <col min="10989" max="10989" width="0.88671875" style="37" customWidth="1"/>
    <col min="10990" max="10990" width="15.109375" style="37" customWidth="1"/>
    <col min="10991" max="10991" width="0.88671875" style="37" customWidth="1"/>
    <col min="10992" max="10992" width="14.5546875" style="37" customWidth="1"/>
    <col min="10993" max="10993" width="11.44140625" style="37" bestFit="1" customWidth="1"/>
    <col min="10994" max="11239" width="10.5546875" style="37"/>
    <col min="11240" max="11240" width="2" style="37" customWidth="1"/>
    <col min="11241" max="11241" width="68.109375" style="37" customWidth="1"/>
    <col min="11242" max="11242" width="9" style="37" customWidth="1"/>
    <col min="11243" max="11243" width="0.88671875" style="37" customWidth="1"/>
    <col min="11244" max="11244" width="13.5546875" style="37" customWidth="1"/>
    <col min="11245" max="11245" width="0.88671875" style="37" customWidth="1"/>
    <col min="11246" max="11246" width="15.109375" style="37" customWidth="1"/>
    <col min="11247" max="11247" width="0.88671875" style="37" customWidth="1"/>
    <col min="11248" max="11248" width="14.5546875" style="37" customWidth="1"/>
    <col min="11249" max="11249" width="11.44140625" style="37" bestFit="1" customWidth="1"/>
    <col min="11250" max="11495" width="10.5546875" style="37"/>
    <col min="11496" max="11496" width="2" style="37" customWidth="1"/>
    <col min="11497" max="11497" width="68.109375" style="37" customWidth="1"/>
    <col min="11498" max="11498" width="9" style="37" customWidth="1"/>
    <col min="11499" max="11499" width="0.88671875" style="37" customWidth="1"/>
    <col min="11500" max="11500" width="13.5546875" style="37" customWidth="1"/>
    <col min="11501" max="11501" width="0.88671875" style="37" customWidth="1"/>
    <col min="11502" max="11502" width="15.109375" style="37" customWidth="1"/>
    <col min="11503" max="11503" width="0.88671875" style="37" customWidth="1"/>
    <col min="11504" max="11504" width="14.5546875" style="37" customWidth="1"/>
    <col min="11505" max="11505" width="11.44140625" style="37" bestFit="1" customWidth="1"/>
    <col min="11506" max="11751" width="10.5546875" style="37"/>
    <col min="11752" max="11752" width="2" style="37" customWidth="1"/>
    <col min="11753" max="11753" width="68.109375" style="37" customWidth="1"/>
    <col min="11754" max="11754" width="9" style="37" customWidth="1"/>
    <col min="11755" max="11755" width="0.88671875" style="37" customWidth="1"/>
    <col min="11756" max="11756" width="13.5546875" style="37" customWidth="1"/>
    <col min="11757" max="11757" width="0.88671875" style="37" customWidth="1"/>
    <col min="11758" max="11758" width="15.109375" style="37" customWidth="1"/>
    <col min="11759" max="11759" width="0.88671875" style="37" customWidth="1"/>
    <col min="11760" max="11760" width="14.5546875" style="37" customWidth="1"/>
    <col min="11761" max="11761" width="11.44140625" style="37" bestFit="1" customWidth="1"/>
    <col min="11762" max="12007" width="10.5546875" style="37"/>
    <col min="12008" max="12008" width="2" style="37" customWidth="1"/>
    <col min="12009" max="12009" width="68.109375" style="37" customWidth="1"/>
    <col min="12010" max="12010" width="9" style="37" customWidth="1"/>
    <col min="12011" max="12011" width="0.88671875" style="37" customWidth="1"/>
    <col min="12012" max="12012" width="13.5546875" style="37" customWidth="1"/>
    <col min="12013" max="12013" width="0.88671875" style="37" customWidth="1"/>
    <col min="12014" max="12014" width="15.109375" style="37" customWidth="1"/>
    <col min="12015" max="12015" width="0.88671875" style="37" customWidth="1"/>
    <col min="12016" max="12016" width="14.5546875" style="37" customWidth="1"/>
    <col min="12017" max="12017" width="11.44140625" style="37" bestFit="1" customWidth="1"/>
    <col min="12018" max="12263" width="10.5546875" style="37"/>
    <col min="12264" max="12264" width="2" style="37" customWidth="1"/>
    <col min="12265" max="12265" width="68.109375" style="37" customWidth="1"/>
    <col min="12266" max="12266" width="9" style="37" customWidth="1"/>
    <col min="12267" max="12267" width="0.88671875" style="37" customWidth="1"/>
    <col min="12268" max="12268" width="13.5546875" style="37" customWidth="1"/>
    <col min="12269" max="12269" width="0.88671875" style="37" customWidth="1"/>
    <col min="12270" max="12270" width="15.109375" style="37" customWidth="1"/>
    <col min="12271" max="12271" width="0.88671875" style="37" customWidth="1"/>
    <col min="12272" max="12272" width="14.5546875" style="37" customWidth="1"/>
    <col min="12273" max="12273" width="11.44140625" style="37" bestFit="1" customWidth="1"/>
    <col min="12274" max="12519" width="10.5546875" style="37"/>
    <col min="12520" max="12520" width="2" style="37" customWidth="1"/>
    <col min="12521" max="12521" width="68.109375" style="37" customWidth="1"/>
    <col min="12522" max="12522" width="9" style="37" customWidth="1"/>
    <col min="12523" max="12523" width="0.88671875" style="37" customWidth="1"/>
    <col min="12524" max="12524" width="13.5546875" style="37" customWidth="1"/>
    <col min="12525" max="12525" width="0.88671875" style="37" customWidth="1"/>
    <col min="12526" max="12526" width="15.109375" style="37" customWidth="1"/>
    <col min="12527" max="12527" width="0.88671875" style="37" customWidth="1"/>
    <col min="12528" max="12528" width="14.5546875" style="37" customWidth="1"/>
    <col min="12529" max="12529" width="11.44140625" style="37" bestFit="1" customWidth="1"/>
    <col min="12530" max="12775" width="10.5546875" style="37"/>
    <col min="12776" max="12776" width="2" style="37" customWidth="1"/>
    <col min="12777" max="12777" width="68.109375" style="37" customWidth="1"/>
    <col min="12778" max="12778" width="9" style="37" customWidth="1"/>
    <col min="12779" max="12779" width="0.88671875" style="37" customWidth="1"/>
    <col min="12780" max="12780" width="13.5546875" style="37" customWidth="1"/>
    <col min="12781" max="12781" width="0.88671875" style="37" customWidth="1"/>
    <col min="12782" max="12782" width="15.109375" style="37" customWidth="1"/>
    <col min="12783" max="12783" width="0.88671875" style="37" customWidth="1"/>
    <col min="12784" max="12784" width="14.5546875" style="37" customWidth="1"/>
    <col min="12785" max="12785" width="11.44140625" style="37" bestFit="1" customWidth="1"/>
    <col min="12786" max="13031" width="10.5546875" style="37"/>
    <col min="13032" max="13032" width="2" style="37" customWidth="1"/>
    <col min="13033" max="13033" width="68.109375" style="37" customWidth="1"/>
    <col min="13034" max="13034" width="9" style="37" customWidth="1"/>
    <col min="13035" max="13035" width="0.88671875" style="37" customWidth="1"/>
    <col min="13036" max="13036" width="13.5546875" style="37" customWidth="1"/>
    <col min="13037" max="13037" width="0.88671875" style="37" customWidth="1"/>
    <col min="13038" max="13038" width="15.109375" style="37" customWidth="1"/>
    <col min="13039" max="13039" width="0.88671875" style="37" customWidth="1"/>
    <col min="13040" max="13040" width="14.5546875" style="37" customWidth="1"/>
    <col min="13041" max="13041" width="11.44140625" style="37" bestFit="1" customWidth="1"/>
    <col min="13042" max="13287" width="10.5546875" style="37"/>
    <col min="13288" max="13288" width="2" style="37" customWidth="1"/>
    <col min="13289" max="13289" width="68.109375" style="37" customWidth="1"/>
    <col min="13290" max="13290" width="9" style="37" customWidth="1"/>
    <col min="13291" max="13291" width="0.88671875" style="37" customWidth="1"/>
    <col min="13292" max="13292" width="13.5546875" style="37" customWidth="1"/>
    <col min="13293" max="13293" width="0.88671875" style="37" customWidth="1"/>
    <col min="13294" max="13294" width="15.109375" style="37" customWidth="1"/>
    <col min="13295" max="13295" width="0.88671875" style="37" customWidth="1"/>
    <col min="13296" max="13296" width="14.5546875" style="37" customWidth="1"/>
    <col min="13297" max="13297" width="11.44140625" style="37" bestFit="1" customWidth="1"/>
    <col min="13298" max="13543" width="10.5546875" style="37"/>
    <col min="13544" max="13544" width="2" style="37" customWidth="1"/>
    <col min="13545" max="13545" width="68.109375" style="37" customWidth="1"/>
    <col min="13546" max="13546" width="9" style="37" customWidth="1"/>
    <col min="13547" max="13547" width="0.88671875" style="37" customWidth="1"/>
    <col min="13548" max="13548" width="13.5546875" style="37" customWidth="1"/>
    <col min="13549" max="13549" width="0.88671875" style="37" customWidth="1"/>
    <col min="13550" max="13550" width="15.109375" style="37" customWidth="1"/>
    <col min="13551" max="13551" width="0.88671875" style="37" customWidth="1"/>
    <col min="13552" max="13552" width="14.5546875" style="37" customWidth="1"/>
    <col min="13553" max="13553" width="11.44140625" style="37" bestFit="1" customWidth="1"/>
    <col min="13554" max="13799" width="10.5546875" style="37"/>
    <col min="13800" max="13800" width="2" style="37" customWidth="1"/>
    <col min="13801" max="13801" width="68.109375" style="37" customWidth="1"/>
    <col min="13802" max="13802" width="9" style="37" customWidth="1"/>
    <col min="13803" max="13803" width="0.88671875" style="37" customWidth="1"/>
    <col min="13804" max="13804" width="13.5546875" style="37" customWidth="1"/>
    <col min="13805" max="13805" width="0.88671875" style="37" customWidth="1"/>
    <col min="13806" max="13806" width="15.109375" style="37" customWidth="1"/>
    <col min="13807" max="13807" width="0.88671875" style="37" customWidth="1"/>
    <col min="13808" max="13808" width="14.5546875" style="37" customWidth="1"/>
    <col min="13809" max="13809" width="11.44140625" style="37" bestFit="1" customWidth="1"/>
    <col min="13810" max="14055" width="10.5546875" style="37"/>
    <col min="14056" max="14056" width="2" style="37" customWidth="1"/>
    <col min="14057" max="14057" width="68.109375" style="37" customWidth="1"/>
    <col min="14058" max="14058" width="9" style="37" customWidth="1"/>
    <col min="14059" max="14059" width="0.88671875" style="37" customWidth="1"/>
    <col min="14060" max="14060" width="13.5546875" style="37" customWidth="1"/>
    <col min="14061" max="14061" width="0.88671875" style="37" customWidth="1"/>
    <col min="14062" max="14062" width="15.109375" style="37" customWidth="1"/>
    <col min="14063" max="14063" width="0.88671875" style="37" customWidth="1"/>
    <col min="14064" max="14064" width="14.5546875" style="37" customWidth="1"/>
    <col min="14065" max="14065" width="11.44140625" style="37" bestFit="1" customWidth="1"/>
    <col min="14066" max="14311" width="10.5546875" style="37"/>
    <col min="14312" max="14312" width="2" style="37" customWidth="1"/>
    <col min="14313" max="14313" width="68.109375" style="37" customWidth="1"/>
    <col min="14314" max="14314" width="9" style="37" customWidth="1"/>
    <col min="14315" max="14315" width="0.88671875" style="37" customWidth="1"/>
    <col min="14316" max="14316" width="13.5546875" style="37" customWidth="1"/>
    <col min="14317" max="14317" width="0.88671875" style="37" customWidth="1"/>
    <col min="14318" max="14318" width="15.109375" style="37" customWidth="1"/>
    <col min="14319" max="14319" width="0.88671875" style="37" customWidth="1"/>
    <col min="14320" max="14320" width="14.5546875" style="37" customWidth="1"/>
    <col min="14321" max="14321" width="11.44140625" style="37" bestFit="1" customWidth="1"/>
    <col min="14322" max="14567" width="10.5546875" style="37"/>
    <col min="14568" max="14568" width="2" style="37" customWidth="1"/>
    <col min="14569" max="14569" width="68.109375" style="37" customWidth="1"/>
    <col min="14570" max="14570" width="9" style="37" customWidth="1"/>
    <col min="14571" max="14571" width="0.88671875" style="37" customWidth="1"/>
    <col min="14572" max="14572" width="13.5546875" style="37" customWidth="1"/>
    <col min="14573" max="14573" width="0.88671875" style="37" customWidth="1"/>
    <col min="14574" max="14574" width="15.109375" style="37" customWidth="1"/>
    <col min="14575" max="14575" width="0.88671875" style="37" customWidth="1"/>
    <col min="14576" max="14576" width="14.5546875" style="37" customWidth="1"/>
    <col min="14577" max="14577" width="11.44140625" style="37" bestFit="1" customWidth="1"/>
    <col min="14578" max="14823" width="10.5546875" style="37"/>
    <col min="14824" max="14824" width="2" style="37" customWidth="1"/>
    <col min="14825" max="14825" width="68.109375" style="37" customWidth="1"/>
    <col min="14826" max="14826" width="9" style="37" customWidth="1"/>
    <col min="14827" max="14827" width="0.88671875" style="37" customWidth="1"/>
    <col min="14828" max="14828" width="13.5546875" style="37" customWidth="1"/>
    <col min="14829" max="14829" width="0.88671875" style="37" customWidth="1"/>
    <col min="14830" max="14830" width="15.109375" style="37" customWidth="1"/>
    <col min="14831" max="14831" width="0.88671875" style="37" customWidth="1"/>
    <col min="14832" max="14832" width="14.5546875" style="37" customWidth="1"/>
    <col min="14833" max="14833" width="11.44140625" style="37" bestFit="1" customWidth="1"/>
    <col min="14834" max="15079" width="10.5546875" style="37"/>
    <col min="15080" max="15080" width="2" style="37" customWidth="1"/>
    <col min="15081" max="15081" width="68.109375" style="37" customWidth="1"/>
    <col min="15082" max="15082" width="9" style="37" customWidth="1"/>
    <col min="15083" max="15083" width="0.88671875" style="37" customWidth="1"/>
    <col min="15084" max="15084" width="13.5546875" style="37" customWidth="1"/>
    <col min="15085" max="15085" width="0.88671875" style="37" customWidth="1"/>
    <col min="15086" max="15086" width="15.109375" style="37" customWidth="1"/>
    <col min="15087" max="15087" width="0.88671875" style="37" customWidth="1"/>
    <col min="15088" max="15088" width="14.5546875" style="37" customWidth="1"/>
    <col min="15089" max="15089" width="11.44140625" style="37" bestFit="1" customWidth="1"/>
    <col min="15090" max="15335" width="10.5546875" style="37"/>
    <col min="15336" max="15336" width="2" style="37" customWidth="1"/>
    <col min="15337" max="15337" width="68.109375" style="37" customWidth="1"/>
    <col min="15338" max="15338" width="9" style="37" customWidth="1"/>
    <col min="15339" max="15339" width="0.88671875" style="37" customWidth="1"/>
    <col min="15340" max="15340" width="13.5546875" style="37" customWidth="1"/>
    <col min="15341" max="15341" width="0.88671875" style="37" customWidth="1"/>
    <col min="15342" max="15342" width="15.109375" style="37" customWidth="1"/>
    <col min="15343" max="15343" width="0.88671875" style="37" customWidth="1"/>
    <col min="15344" max="15344" width="14.5546875" style="37" customWidth="1"/>
    <col min="15345" max="15345" width="11.44140625" style="37" bestFit="1" customWidth="1"/>
    <col min="15346" max="15591" width="10.5546875" style="37"/>
    <col min="15592" max="15592" width="2" style="37" customWidth="1"/>
    <col min="15593" max="15593" width="68.109375" style="37" customWidth="1"/>
    <col min="15594" max="15594" width="9" style="37" customWidth="1"/>
    <col min="15595" max="15595" width="0.88671875" style="37" customWidth="1"/>
    <col min="15596" max="15596" width="13.5546875" style="37" customWidth="1"/>
    <col min="15597" max="15597" width="0.88671875" style="37" customWidth="1"/>
    <col min="15598" max="15598" width="15.109375" style="37" customWidth="1"/>
    <col min="15599" max="15599" width="0.88671875" style="37" customWidth="1"/>
    <col min="15600" max="15600" width="14.5546875" style="37" customWidth="1"/>
    <col min="15601" max="15601" width="11.44140625" style="37" bestFit="1" customWidth="1"/>
    <col min="15602" max="15847" width="10.5546875" style="37"/>
    <col min="15848" max="15848" width="2" style="37" customWidth="1"/>
    <col min="15849" max="15849" width="68.109375" style="37" customWidth="1"/>
    <col min="15850" max="15850" width="9" style="37" customWidth="1"/>
    <col min="15851" max="15851" width="0.88671875" style="37" customWidth="1"/>
    <col min="15852" max="15852" width="13.5546875" style="37" customWidth="1"/>
    <col min="15853" max="15853" width="0.88671875" style="37" customWidth="1"/>
    <col min="15854" max="15854" width="15.109375" style="37" customWidth="1"/>
    <col min="15855" max="15855" width="0.88671875" style="37" customWidth="1"/>
    <col min="15856" max="15856" width="14.5546875" style="37" customWidth="1"/>
    <col min="15857" max="15857" width="11.44140625" style="37" bestFit="1" customWidth="1"/>
    <col min="15858" max="16103" width="10.5546875" style="37"/>
    <col min="16104" max="16104" width="2" style="37" customWidth="1"/>
    <col min="16105" max="16105" width="68.109375" style="37" customWidth="1"/>
    <col min="16106" max="16106" width="9" style="37" customWidth="1"/>
    <col min="16107" max="16107" width="0.88671875" style="37" customWidth="1"/>
    <col min="16108" max="16108" width="13.5546875" style="37" customWidth="1"/>
    <col min="16109" max="16109" width="0.88671875" style="37" customWidth="1"/>
    <col min="16110" max="16110" width="15.109375" style="37" customWidth="1"/>
    <col min="16111" max="16111" width="0.88671875" style="37" customWidth="1"/>
    <col min="16112" max="16112" width="14.5546875" style="37" customWidth="1"/>
    <col min="16113" max="16113" width="11.44140625" style="37" bestFit="1" customWidth="1"/>
    <col min="16114" max="16384" width="10.5546875" style="37"/>
  </cols>
  <sheetData>
    <row r="1" spans="1:18" ht="20.100000000000001" customHeight="1" x14ac:dyDescent="0.3">
      <c r="A1" s="18" t="s">
        <v>122</v>
      </c>
      <c r="B1" s="18"/>
      <c r="C1" s="18"/>
      <c r="D1" s="34"/>
      <c r="E1" s="32"/>
      <c r="F1" s="32"/>
      <c r="G1" s="32"/>
      <c r="H1" s="88"/>
      <c r="I1" s="88"/>
      <c r="J1" s="88"/>
      <c r="K1" s="88"/>
      <c r="L1" s="88"/>
      <c r="M1" s="88"/>
      <c r="N1" s="12"/>
    </row>
    <row r="2" spans="1:18" ht="20.100000000000001" customHeight="1" x14ac:dyDescent="0.3">
      <c r="A2" s="35" t="s">
        <v>35</v>
      </c>
      <c r="B2" s="31"/>
      <c r="C2" s="33"/>
      <c r="D2" s="34"/>
      <c r="E2" s="32"/>
      <c r="F2" s="32"/>
      <c r="G2" s="32"/>
      <c r="H2" s="88"/>
      <c r="I2" s="88"/>
      <c r="J2" s="88"/>
      <c r="K2" s="88"/>
      <c r="L2" s="88"/>
      <c r="M2" s="88"/>
      <c r="N2" s="13"/>
    </row>
    <row r="3" spans="1:18" s="16" customFormat="1" ht="20.100000000000001" customHeight="1" x14ac:dyDescent="0.3">
      <c r="A3" s="90" t="s">
        <v>131</v>
      </c>
      <c r="B3" s="2"/>
      <c r="C3" s="43"/>
      <c r="D3" s="54"/>
      <c r="E3" s="43"/>
      <c r="F3" s="43"/>
      <c r="G3" s="43"/>
      <c r="H3" s="54"/>
      <c r="I3" s="54"/>
      <c r="J3" s="54"/>
      <c r="K3" s="54"/>
      <c r="L3" s="54"/>
      <c r="M3" s="43"/>
      <c r="N3" s="60"/>
      <c r="O3" s="7"/>
      <c r="P3" s="7"/>
      <c r="Q3" s="7"/>
      <c r="R3" s="7"/>
    </row>
    <row r="4" spans="1:18" ht="20.100000000000001" customHeight="1" x14ac:dyDescent="0.3">
      <c r="A4" s="36"/>
      <c r="C4" s="33"/>
      <c r="D4" s="38"/>
      <c r="E4" s="33"/>
      <c r="F4" s="33"/>
      <c r="G4" s="33"/>
      <c r="H4" s="56"/>
      <c r="I4" s="56"/>
      <c r="J4" s="56"/>
      <c r="K4" s="56"/>
      <c r="L4" s="56"/>
      <c r="M4" s="56"/>
      <c r="N4" s="13"/>
    </row>
    <row r="5" spans="1:18" ht="20.100000000000001" customHeight="1" x14ac:dyDescent="0.3">
      <c r="A5" s="102"/>
      <c r="B5" s="122"/>
      <c r="C5" s="110"/>
      <c r="D5" s="139" t="s">
        <v>139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01"/>
      <c r="P5" s="101"/>
      <c r="Q5" s="101"/>
      <c r="R5" s="101"/>
    </row>
    <row r="6" spans="1:18" ht="20.100000000000001" customHeight="1" x14ac:dyDescent="0.3">
      <c r="A6" s="102"/>
      <c r="B6" s="122"/>
      <c r="C6" s="103"/>
      <c r="D6" s="117"/>
      <c r="E6" s="103"/>
      <c r="F6" s="103"/>
      <c r="G6" s="103"/>
      <c r="H6" s="139" t="s">
        <v>50</v>
      </c>
      <c r="I6" s="139"/>
      <c r="J6" s="139"/>
      <c r="K6" s="104"/>
      <c r="L6" s="104"/>
      <c r="M6" s="104"/>
      <c r="N6" s="105"/>
    </row>
    <row r="7" spans="1:18" ht="20.100000000000001" customHeight="1" x14ac:dyDescent="0.3">
      <c r="A7" s="102"/>
      <c r="B7" s="122"/>
      <c r="C7" s="103"/>
      <c r="D7" s="117"/>
      <c r="E7" s="103"/>
      <c r="F7" s="103"/>
      <c r="G7" s="103"/>
      <c r="H7" s="115" t="s">
        <v>107</v>
      </c>
      <c r="I7" s="104"/>
      <c r="J7" s="104"/>
      <c r="K7" s="104"/>
      <c r="L7" s="104"/>
      <c r="M7" s="104"/>
      <c r="N7" s="105"/>
    </row>
    <row r="8" spans="1:18" ht="20.100000000000001" customHeight="1" x14ac:dyDescent="0.3">
      <c r="A8" s="107"/>
      <c r="B8" s="107"/>
      <c r="C8" s="105"/>
      <c r="D8" s="115" t="s">
        <v>27</v>
      </c>
      <c r="E8" s="105"/>
      <c r="F8" s="108" t="s">
        <v>136</v>
      </c>
      <c r="G8" s="105"/>
      <c r="H8" s="115" t="s">
        <v>108</v>
      </c>
      <c r="I8" s="115"/>
      <c r="J8" s="115"/>
      <c r="K8" s="115"/>
      <c r="L8" s="115" t="s">
        <v>86</v>
      </c>
      <c r="M8" s="115"/>
      <c r="N8" s="105"/>
    </row>
    <row r="9" spans="1:18" s="14" customFormat="1" ht="20.100000000000001" customHeight="1" x14ac:dyDescent="0.3">
      <c r="A9" s="109"/>
      <c r="B9" s="109"/>
      <c r="C9" s="115"/>
      <c r="D9" s="115" t="s">
        <v>28</v>
      </c>
      <c r="E9" s="115"/>
      <c r="F9" s="108" t="s">
        <v>137</v>
      </c>
      <c r="G9" s="115"/>
      <c r="H9" s="115" t="s">
        <v>109</v>
      </c>
      <c r="I9" s="115"/>
      <c r="J9" s="115" t="s">
        <v>17</v>
      </c>
      <c r="K9" s="115"/>
      <c r="L9" s="115" t="s">
        <v>87</v>
      </c>
      <c r="M9" s="115"/>
      <c r="N9" s="106" t="s">
        <v>23</v>
      </c>
    </row>
    <row r="10" spans="1:18" s="14" customFormat="1" ht="20.100000000000001" customHeight="1" x14ac:dyDescent="0.3">
      <c r="A10" s="109"/>
      <c r="B10" s="109"/>
      <c r="C10" s="110"/>
      <c r="D10" s="111" t="s">
        <v>2</v>
      </c>
      <c r="E10" s="118"/>
      <c r="F10" s="112" t="s">
        <v>2</v>
      </c>
      <c r="G10" s="118"/>
      <c r="H10" s="111" t="s">
        <v>2</v>
      </c>
      <c r="I10" s="115"/>
      <c r="J10" s="111" t="s">
        <v>2</v>
      </c>
      <c r="K10" s="115"/>
      <c r="L10" s="111" t="s">
        <v>2</v>
      </c>
      <c r="M10" s="115"/>
      <c r="N10" s="111" t="s">
        <v>2</v>
      </c>
      <c r="R10" s="37"/>
    </row>
    <row r="11" spans="1:18" ht="6" customHeight="1" x14ac:dyDescent="0.3">
      <c r="A11" s="113"/>
      <c r="B11" s="114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04"/>
    </row>
    <row r="12" spans="1:18" ht="20.100000000000001" customHeight="1" x14ac:dyDescent="0.3">
      <c r="A12" s="116" t="s">
        <v>99</v>
      </c>
      <c r="B12" s="114"/>
      <c r="C12" s="118"/>
      <c r="D12" s="118">
        <v>118750000</v>
      </c>
      <c r="E12" s="118"/>
      <c r="F12" s="118">
        <v>0</v>
      </c>
      <c r="G12" s="118"/>
      <c r="H12" s="118">
        <v>750000</v>
      </c>
      <c r="I12" s="118"/>
      <c r="J12" s="118">
        <v>14751712</v>
      </c>
      <c r="K12" s="118"/>
      <c r="L12" s="118">
        <v>2730615</v>
      </c>
      <c r="M12" s="118"/>
      <c r="N12" s="118">
        <f>SUM(D12:L12)</f>
        <v>136982327</v>
      </c>
    </row>
    <row r="13" spans="1:18" ht="20.100000000000001" customHeight="1" x14ac:dyDescent="0.3">
      <c r="A13" s="116" t="s">
        <v>89</v>
      </c>
      <c r="B13" s="114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8" ht="20.100000000000001" customHeight="1" x14ac:dyDescent="0.3">
      <c r="A14" s="119" t="s">
        <v>106</v>
      </c>
      <c r="B14" s="114"/>
      <c r="C14" s="118"/>
      <c r="D14" s="118">
        <v>31250000</v>
      </c>
      <c r="E14" s="118"/>
      <c r="F14" s="118">
        <v>0</v>
      </c>
      <c r="G14" s="118"/>
      <c r="H14" s="118">
        <v>0</v>
      </c>
      <c r="I14" s="118"/>
      <c r="J14" s="118">
        <v>0</v>
      </c>
      <c r="K14" s="118"/>
      <c r="L14" s="118">
        <v>0</v>
      </c>
      <c r="M14" s="118"/>
      <c r="N14" s="118">
        <f t="shared" ref="N14:N16" si="0">SUM(D14:L14)</f>
        <v>31250000</v>
      </c>
    </row>
    <row r="15" spans="1:18" ht="20.100000000000001" customHeight="1" x14ac:dyDescent="0.3">
      <c r="A15" s="119" t="s">
        <v>105</v>
      </c>
      <c r="B15" s="114"/>
      <c r="C15" s="118"/>
      <c r="D15" s="118">
        <v>0</v>
      </c>
      <c r="E15" s="118"/>
      <c r="F15" s="118">
        <v>0</v>
      </c>
      <c r="G15" s="118"/>
      <c r="H15" s="118">
        <v>700000</v>
      </c>
      <c r="I15" s="118"/>
      <c r="J15" s="118">
        <v>-700000</v>
      </c>
      <c r="K15" s="118"/>
      <c r="L15" s="118">
        <v>0</v>
      </c>
      <c r="M15" s="118"/>
      <c r="N15" s="118">
        <f t="shared" si="0"/>
        <v>0</v>
      </c>
    </row>
    <row r="16" spans="1:18" ht="20.100000000000001" customHeight="1" x14ac:dyDescent="0.3">
      <c r="A16" s="119" t="s">
        <v>104</v>
      </c>
      <c r="B16" s="114"/>
      <c r="C16" s="118"/>
      <c r="D16" s="118">
        <v>0</v>
      </c>
      <c r="E16" s="118"/>
      <c r="F16" s="118">
        <v>0</v>
      </c>
      <c r="G16" s="118"/>
      <c r="H16" s="118">
        <v>0</v>
      </c>
      <c r="I16" s="118"/>
      <c r="J16" s="118">
        <v>-14000000</v>
      </c>
      <c r="K16" s="118"/>
      <c r="L16" s="118">
        <v>0</v>
      </c>
      <c r="M16" s="118"/>
      <c r="N16" s="118">
        <f t="shared" si="0"/>
        <v>-14000000</v>
      </c>
    </row>
    <row r="17" spans="1:14" ht="20.100000000000001" customHeight="1" x14ac:dyDescent="0.3">
      <c r="A17" s="119" t="s">
        <v>94</v>
      </c>
      <c r="B17" s="114"/>
      <c r="C17" s="118"/>
      <c r="D17" s="120">
        <v>0</v>
      </c>
      <c r="E17" s="118"/>
      <c r="F17" s="120">
        <v>0</v>
      </c>
      <c r="G17" s="118"/>
      <c r="H17" s="120">
        <v>0</v>
      </c>
      <c r="I17" s="118"/>
      <c r="J17" s="120">
        <v>11910868</v>
      </c>
      <c r="K17" s="118"/>
      <c r="L17" s="120">
        <v>0</v>
      </c>
      <c r="M17" s="118"/>
      <c r="N17" s="120">
        <f>SUM(D17:L17)</f>
        <v>11910868</v>
      </c>
    </row>
    <row r="18" spans="1:14" ht="6" customHeight="1" x14ac:dyDescent="0.3">
      <c r="A18" s="119"/>
      <c r="B18" s="114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ht="20.100000000000001" customHeight="1" thickBot="1" x14ac:dyDescent="0.35">
      <c r="A19" s="116" t="s">
        <v>123</v>
      </c>
      <c r="B19" s="114"/>
      <c r="C19" s="118"/>
      <c r="D19" s="121">
        <f>SUM(D12:D18)</f>
        <v>150000000</v>
      </c>
      <c r="E19" s="118"/>
      <c r="F19" s="121">
        <f>SUM(F12:F18)</f>
        <v>0</v>
      </c>
      <c r="G19" s="118"/>
      <c r="H19" s="121">
        <f>SUM(H12:H18)</f>
        <v>1450000</v>
      </c>
      <c r="I19" s="118"/>
      <c r="J19" s="121">
        <f>SUM(J12:J18)</f>
        <v>11962580</v>
      </c>
      <c r="K19" s="118"/>
      <c r="L19" s="121">
        <f>SUM(L12:L18)</f>
        <v>2730615</v>
      </c>
      <c r="M19" s="118"/>
      <c r="N19" s="121">
        <f>SUM(D19:L19)</f>
        <v>166143195</v>
      </c>
    </row>
    <row r="20" spans="1:14" ht="20.100000000000001" customHeight="1" thickTop="1" x14ac:dyDescent="0.3">
      <c r="A20" s="122"/>
      <c r="B20" s="122"/>
      <c r="C20" s="104"/>
      <c r="D20" s="104"/>
      <c r="E20" s="104"/>
      <c r="F20" s="104"/>
      <c r="G20" s="104"/>
      <c r="H20" s="117"/>
      <c r="I20" s="117"/>
      <c r="J20" s="117"/>
      <c r="K20" s="117"/>
      <c r="L20" s="117"/>
      <c r="M20" s="117"/>
      <c r="N20" s="104"/>
    </row>
    <row r="21" spans="1:14" ht="20.100000000000001" customHeight="1" x14ac:dyDescent="0.3">
      <c r="A21" s="116" t="s">
        <v>132</v>
      </c>
      <c r="B21" s="114"/>
      <c r="C21" s="118"/>
      <c r="D21" s="123">
        <v>215000000</v>
      </c>
      <c r="E21" s="124"/>
      <c r="F21" s="123">
        <v>365378656</v>
      </c>
      <c r="G21" s="124"/>
      <c r="H21" s="123">
        <v>2675000</v>
      </c>
      <c r="I21" s="124"/>
      <c r="J21" s="123">
        <v>23285660</v>
      </c>
      <c r="K21" s="124"/>
      <c r="L21" s="123">
        <v>2730615</v>
      </c>
      <c r="M21" s="124"/>
      <c r="N21" s="123">
        <f>SUM(D21:L21)</f>
        <v>609069931</v>
      </c>
    </row>
    <row r="22" spans="1:14" ht="20.100000000000001" customHeight="1" x14ac:dyDescent="0.3">
      <c r="A22" s="116" t="s">
        <v>89</v>
      </c>
      <c r="B22" s="114"/>
      <c r="C22" s="118"/>
      <c r="D22" s="125"/>
      <c r="E22" s="118"/>
      <c r="F22" s="125"/>
      <c r="G22" s="118"/>
      <c r="H22" s="125"/>
      <c r="I22" s="118"/>
      <c r="J22" s="125"/>
      <c r="K22" s="118"/>
      <c r="L22" s="125"/>
      <c r="M22" s="118"/>
      <c r="N22" s="125"/>
    </row>
    <row r="23" spans="1:14" ht="20.100000000000001" customHeight="1" x14ac:dyDescent="0.3">
      <c r="A23" s="119" t="s">
        <v>94</v>
      </c>
      <c r="B23" s="114"/>
      <c r="C23" s="118"/>
      <c r="D23" s="126">
        <v>0</v>
      </c>
      <c r="E23" s="118"/>
      <c r="F23" s="126">
        <v>0</v>
      </c>
      <c r="G23" s="118"/>
      <c r="H23" s="126">
        <v>0</v>
      </c>
      <c r="I23" s="118"/>
      <c r="J23" s="126">
        <f>'Thai6 (6m)'!H38</f>
        <v>12387783</v>
      </c>
      <c r="K23" s="118"/>
      <c r="L23" s="126">
        <v>0</v>
      </c>
      <c r="M23" s="118"/>
      <c r="N23" s="126">
        <f>SUM(D23:L23)</f>
        <v>12387783</v>
      </c>
    </row>
    <row r="24" spans="1:14" ht="6" customHeight="1" x14ac:dyDescent="0.3">
      <c r="A24" s="119"/>
      <c r="B24" s="114"/>
      <c r="C24" s="118"/>
      <c r="D24" s="125"/>
      <c r="E24" s="118"/>
      <c r="F24" s="125"/>
      <c r="G24" s="118"/>
      <c r="H24" s="125"/>
      <c r="I24" s="118"/>
      <c r="J24" s="125"/>
      <c r="K24" s="118"/>
      <c r="L24" s="125"/>
      <c r="M24" s="118"/>
      <c r="N24" s="125"/>
    </row>
    <row r="25" spans="1:14" ht="20.100000000000001" customHeight="1" thickBot="1" x14ac:dyDescent="0.35">
      <c r="A25" s="127" t="s">
        <v>133</v>
      </c>
      <c r="B25" s="114"/>
      <c r="C25" s="118"/>
      <c r="D25" s="128">
        <f>SUM(D21:D24)</f>
        <v>215000000</v>
      </c>
      <c r="E25" s="118"/>
      <c r="F25" s="128">
        <f>SUM(F21:F24)</f>
        <v>365378656</v>
      </c>
      <c r="G25" s="118"/>
      <c r="H25" s="128">
        <f>SUM(H21:H24)</f>
        <v>2675000</v>
      </c>
      <c r="I25" s="118"/>
      <c r="J25" s="128">
        <f>SUM(J21:J24)</f>
        <v>35673443</v>
      </c>
      <c r="K25" s="118"/>
      <c r="L25" s="128">
        <f>SUM(L21:L24)</f>
        <v>2730615</v>
      </c>
      <c r="M25" s="118"/>
      <c r="N25" s="128">
        <f>SUM(D25:L25)</f>
        <v>621457714</v>
      </c>
    </row>
    <row r="26" spans="1:14" ht="20.100000000000001" customHeight="1" thickTop="1" x14ac:dyDescent="0.3">
      <c r="A26" s="127"/>
      <c r="B26" s="114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</row>
    <row r="27" spans="1:14" ht="20.100000000000001" customHeight="1" x14ac:dyDescent="0.3">
      <c r="A27" s="127"/>
      <c r="B27" s="114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</row>
    <row r="28" spans="1:14" ht="15.75" customHeight="1" x14ac:dyDescent="0.3"/>
    <row r="29" spans="1:14" ht="21.9" customHeight="1" x14ac:dyDescent="0.3">
      <c r="A29" s="138" t="s">
        <v>93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</row>
    <row r="30" spans="1:14" ht="21.15" customHeight="1" x14ac:dyDescent="0.3">
      <c r="A30" s="35"/>
      <c r="B30" s="15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</row>
    <row r="31" spans="1:14" ht="21.15" customHeight="1" x14ac:dyDescent="0.3">
      <c r="A31" s="35"/>
      <c r="B31" s="95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</row>
    <row r="32" spans="1:14" ht="21.15" customHeight="1" x14ac:dyDescent="0.3">
      <c r="A32" s="35"/>
      <c r="B32" s="15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14" ht="21.15" customHeight="1" x14ac:dyDescent="0.3">
      <c r="A33" s="35"/>
      <c r="B33" s="15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</row>
    <row r="34" spans="1:14" ht="25.5" customHeight="1" x14ac:dyDescent="0.3">
      <c r="A34" s="35"/>
      <c r="B34" s="15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</row>
    <row r="35" spans="1:14" ht="21.15" customHeight="1" x14ac:dyDescent="0.3">
      <c r="A35" s="35"/>
      <c r="B35" s="15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</row>
    <row r="36" spans="1:14" ht="21.15" customHeight="1" x14ac:dyDescent="0.3">
      <c r="A36" s="35"/>
      <c r="B36" s="15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</row>
    <row r="37" spans="1:14" ht="21.15" customHeight="1" x14ac:dyDescent="0.3">
      <c r="A37" s="35"/>
      <c r="B37" s="1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</row>
    <row r="38" spans="1:14" ht="21.15" customHeight="1" x14ac:dyDescent="0.3">
      <c r="A38" s="35"/>
      <c r="B38" s="1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</row>
    <row r="39" spans="1:14" ht="20.25" customHeight="1" x14ac:dyDescent="0.3">
      <c r="A39" s="35"/>
      <c r="B39" s="15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</row>
  </sheetData>
  <mergeCells count="3">
    <mergeCell ref="H6:J6"/>
    <mergeCell ref="A29:N29"/>
    <mergeCell ref="D5:N5"/>
  </mergeCells>
  <pageMargins left="0.6" right="0.6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M90"/>
  <sheetViews>
    <sheetView topLeftCell="A64" zoomScaleNormal="100" zoomScaleSheetLayoutView="100" workbookViewId="0">
      <selection activeCell="N73" sqref="N73"/>
    </sheetView>
  </sheetViews>
  <sheetFormatPr defaultColWidth="9.109375" defaultRowHeight="18.600000000000001" x14ac:dyDescent="0.3"/>
  <cols>
    <col min="1" max="3" width="1.6640625" style="16" customWidth="1"/>
    <col min="4" max="4" width="35.44140625" style="16" customWidth="1"/>
    <col min="5" max="5" width="7.5546875" style="16" customWidth="1"/>
    <col min="6" max="6" width="0.88671875" style="16" customWidth="1"/>
    <col min="7" max="7" width="16.33203125" style="59" customWidth="1"/>
    <col min="8" max="8" width="0.88671875" style="16" customWidth="1"/>
    <col min="9" max="9" width="13.6640625" style="59" customWidth="1"/>
    <col min="10" max="10" width="0.88671875" style="59" customWidth="1"/>
    <col min="11" max="11" width="13.6640625" style="59" customWidth="1"/>
    <col min="12" max="16384" width="9.109375" style="16"/>
  </cols>
  <sheetData>
    <row r="1" spans="1:13" ht="21.75" customHeight="1" x14ac:dyDescent="0.3">
      <c r="A1" s="18" t="s">
        <v>122</v>
      </c>
      <c r="B1" s="18"/>
      <c r="C1" s="1"/>
      <c r="D1" s="18"/>
      <c r="E1" s="20"/>
      <c r="F1" s="18"/>
      <c r="G1" s="42"/>
      <c r="H1" s="18"/>
      <c r="I1" s="42"/>
      <c r="K1" s="42"/>
    </row>
    <row r="2" spans="1:13" ht="21.75" customHeight="1" x14ac:dyDescent="0.3">
      <c r="A2" s="18" t="s">
        <v>57</v>
      </c>
      <c r="B2" s="18"/>
      <c r="C2" s="18"/>
      <c r="D2" s="1"/>
      <c r="E2" s="20"/>
      <c r="F2" s="18"/>
      <c r="G2" s="42"/>
      <c r="H2" s="18"/>
      <c r="I2" s="42"/>
      <c r="K2" s="42"/>
    </row>
    <row r="3" spans="1:13" ht="21.75" customHeight="1" x14ac:dyDescent="0.3">
      <c r="A3" s="2" t="str">
        <f>Thai7!A3</f>
        <v>สำหรับงวดหกเดือนสิ้นสุดวันที่ 30 มิถุนายน พ.ศ. 2566</v>
      </c>
      <c r="B3" s="2"/>
      <c r="C3" s="2"/>
      <c r="D3" s="3"/>
      <c r="E3" s="19"/>
      <c r="F3" s="2"/>
      <c r="G3" s="43"/>
      <c r="H3" s="2"/>
      <c r="I3" s="43"/>
      <c r="J3" s="60"/>
      <c r="K3" s="43"/>
    </row>
    <row r="4" spans="1:13" ht="21" customHeight="1" x14ac:dyDescent="0.3"/>
    <row r="5" spans="1:13" ht="21" customHeight="1" x14ac:dyDescent="0.3">
      <c r="G5" s="43" t="s">
        <v>138</v>
      </c>
      <c r="H5" s="92"/>
      <c r="I5" s="135" t="s">
        <v>139</v>
      </c>
      <c r="J5" s="135"/>
      <c r="K5" s="135"/>
    </row>
    <row r="6" spans="1:13" ht="21" customHeight="1" x14ac:dyDescent="0.3">
      <c r="G6" s="27" t="s">
        <v>90</v>
      </c>
      <c r="I6" s="27" t="s">
        <v>90</v>
      </c>
      <c r="J6" s="61"/>
      <c r="K6" s="27" t="s">
        <v>90</v>
      </c>
    </row>
    <row r="7" spans="1:13" ht="21" customHeight="1" x14ac:dyDescent="0.3">
      <c r="D7" s="94"/>
      <c r="E7" s="18"/>
      <c r="F7" s="18"/>
      <c r="G7" s="42" t="s">
        <v>128</v>
      </c>
      <c r="H7" s="18"/>
      <c r="I7" s="42" t="s">
        <v>128</v>
      </c>
      <c r="J7" s="42">
        <v>0</v>
      </c>
      <c r="K7" s="42" t="s">
        <v>98</v>
      </c>
    </row>
    <row r="8" spans="1:13" ht="21" customHeight="1" x14ac:dyDescent="0.3">
      <c r="D8" s="5"/>
      <c r="F8" s="20"/>
      <c r="G8" s="43" t="s">
        <v>2</v>
      </c>
      <c r="H8" s="20"/>
      <c r="I8" s="43" t="s">
        <v>2</v>
      </c>
      <c r="K8" s="43" t="s">
        <v>2</v>
      </c>
    </row>
    <row r="9" spans="1:13" ht="8.1" customHeight="1" x14ac:dyDescent="0.3">
      <c r="D9" s="5"/>
      <c r="F9" s="20"/>
      <c r="G9" s="44"/>
      <c r="H9" s="20"/>
      <c r="I9" s="44"/>
      <c r="K9" s="42"/>
    </row>
    <row r="10" spans="1:13" ht="21" customHeight="1" x14ac:dyDescent="0.3">
      <c r="A10" s="18" t="s">
        <v>58</v>
      </c>
      <c r="D10" s="7"/>
      <c r="G10" s="45"/>
      <c r="I10" s="45"/>
    </row>
    <row r="11" spans="1:13" ht="21" customHeight="1" x14ac:dyDescent="0.3">
      <c r="A11" s="16" t="s">
        <v>59</v>
      </c>
      <c r="D11" s="7"/>
      <c r="G11" s="45">
        <f>'Thai6 (6m)'!F35</f>
        <v>15528080</v>
      </c>
      <c r="I11" s="45">
        <f>'Thai6 (6m)'!H35</f>
        <v>15784980</v>
      </c>
      <c r="K11" s="59">
        <v>15498223</v>
      </c>
      <c r="M11" s="41"/>
    </row>
    <row r="12" spans="1:13" ht="21" customHeight="1" x14ac:dyDescent="0.3">
      <c r="A12" s="16" t="s">
        <v>60</v>
      </c>
      <c r="D12" s="6"/>
      <c r="G12" s="45"/>
      <c r="I12" s="45"/>
      <c r="M12" s="41"/>
    </row>
    <row r="13" spans="1:13" ht="21" customHeight="1" x14ac:dyDescent="0.3">
      <c r="B13" s="16" t="s">
        <v>121</v>
      </c>
      <c r="D13" s="6"/>
      <c r="G13" s="45">
        <v>4417350</v>
      </c>
      <c r="I13" s="45">
        <v>4417262</v>
      </c>
      <c r="J13" s="47"/>
      <c r="K13" s="59">
        <v>3781408</v>
      </c>
    </row>
    <row r="14" spans="1:13" ht="21" customHeight="1" x14ac:dyDescent="0.3">
      <c r="B14" s="16" t="s">
        <v>163</v>
      </c>
      <c r="D14" s="6"/>
      <c r="G14" s="39">
        <v>-1214952</v>
      </c>
      <c r="I14" s="39">
        <v>-1214952</v>
      </c>
      <c r="J14" s="47"/>
      <c r="K14" s="59">
        <v>0</v>
      </c>
    </row>
    <row r="15" spans="1:13" ht="21" customHeight="1" x14ac:dyDescent="0.3">
      <c r="B15" s="16" t="s">
        <v>115</v>
      </c>
      <c r="D15" s="6"/>
      <c r="G15" s="39">
        <v>0</v>
      </c>
      <c r="I15" s="39">
        <v>0</v>
      </c>
      <c r="J15" s="47"/>
      <c r="K15" s="88">
        <v>-659533</v>
      </c>
      <c r="M15" s="41"/>
    </row>
    <row r="16" spans="1:13" ht="21" customHeight="1" x14ac:dyDescent="0.3">
      <c r="B16" s="16" t="s">
        <v>160</v>
      </c>
      <c r="D16" s="6"/>
      <c r="G16" s="39">
        <v>369645</v>
      </c>
      <c r="I16" s="39">
        <v>369645</v>
      </c>
      <c r="J16" s="47"/>
      <c r="K16" s="88">
        <v>0</v>
      </c>
      <c r="M16" s="41"/>
    </row>
    <row r="17" spans="1:11" ht="21" customHeight="1" x14ac:dyDescent="0.3">
      <c r="B17" s="16" t="s">
        <v>153</v>
      </c>
      <c r="D17" s="6"/>
      <c r="G17" s="39">
        <v>-52002</v>
      </c>
      <c r="I17" s="39">
        <v>-52002</v>
      </c>
      <c r="J17" s="47"/>
      <c r="K17" s="88">
        <v>0</v>
      </c>
    </row>
    <row r="18" spans="1:11" ht="21" customHeight="1" x14ac:dyDescent="0.3">
      <c r="B18" s="16" t="s">
        <v>61</v>
      </c>
      <c r="D18" s="6"/>
      <c r="G18" s="39">
        <v>627235</v>
      </c>
      <c r="I18" s="39">
        <v>627235</v>
      </c>
      <c r="J18" s="47"/>
      <c r="K18" s="88">
        <v>457311</v>
      </c>
    </row>
    <row r="19" spans="1:11" ht="21" customHeight="1" x14ac:dyDescent="0.3">
      <c r="B19" s="16" t="s">
        <v>75</v>
      </c>
      <c r="D19" s="6"/>
      <c r="G19" s="45">
        <v>-575312</v>
      </c>
      <c r="I19" s="45">
        <v>-575286</v>
      </c>
      <c r="J19" s="47"/>
      <c r="K19" s="59">
        <v>-353704</v>
      </c>
    </row>
    <row r="20" spans="1:11" ht="21" customHeight="1" x14ac:dyDescent="0.3">
      <c r="B20" s="16" t="s">
        <v>62</v>
      </c>
      <c r="E20" s="94"/>
      <c r="G20" s="46">
        <v>1259673</v>
      </c>
      <c r="I20" s="46">
        <v>1259673</v>
      </c>
      <c r="J20" s="47"/>
      <c r="K20" s="60">
        <v>2292880</v>
      </c>
    </row>
    <row r="21" spans="1:11" ht="8.1" customHeight="1" x14ac:dyDescent="0.3">
      <c r="B21" s="21"/>
      <c r="E21" s="94"/>
      <c r="G21" s="49"/>
      <c r="I21" s="49"/>
      <c r="J21" s="47"/>
      <c r="K21" s="56"/>
    </row>
    <row r="22" spans="1:11" ht="21" customHeight="1" x14ac:dyDescent="0.3">
      <c r="A22" s="16" t="s">
        <v>73</v>
      </c>
      <c r="G22" s="51"/>
      <c r="I22" s="51"/>
      <c r="J22" s="47"/>
      <c r="K22" s="47"/>
    </row>
    <row r="23" spans="1:11" ht="21" customHeight="1" x14ac:dyDescent="0.3">
      <c r="B23" s="16" t="s">
        <v>74</v>
      </c>
      <c r="G23" s="45">
        <f>SUM(G11:G20)</f>
        <v>20359717</v>
      </c>
      <c r="I23" s="45">
        <f>SUM(I11:I20)</f>
        <v>20616555</v>
      </c>
      <c r="J23" s="47"/>
      <c r="K23" s="59">
        <f>SUM(K11:K20)</f>
        <v>21016585</v>
      </c>
    </row>
    <row r="24" spans="1:11" ht="8.1" customHeight="1" x14ac:dyDescent="0.3">
      <c r="B24" s="21"/>
      <c r="E24" s="94"/>
      <c r="G24" s="49"/>
      <c r="I24" s="49"/>
      <c r="J24" s="47"/>
      <c r="K24" s="56"/>
    </row>
    <row r="25" spans="1:11" ht="21" customHeight="1" x14ac:dyDescent="0.3">
      <c r="A25" s="16" t="s">
        <v>63</v>
      </c>
      <c r="G25" s="45"/>
      <c r="I25" s="45"/>
    </row>
    <row r="26" spans="1:11" ht="21" customHeight="1" x14ac:dyDescent="0.3">
      <c r="B26" s="16" t="s">
        <v>64</v>
      </c>
      <c r="G26" s="45">
        <v>-18463633</v>
      </c>
      <c r="I26" s="45">
        <v>-18780497</v>
      </c>
      <c r="K26" s="59">
        <v>18168214</v>
      </c>
    </row>
    <row r="27" spans="1:11" ht="21" customHeight="1" x14ac:dyDescent="0.3">
      <c r="B27" s="16" t="s">
        <v>78</v>
      </c>
      <c r="G27" s="49">
        <v>-67604619</v>
      </c>
      <c r="I27" s="49">
        <v>-67604619</v>
      </c>
      <c r="K27" s="56">
        <v>-64872352</v>
      </c>
    </row>
    <row r="28" spans="1:11" ht="21" customHeight="1" x14ac:dyDescent="0.3">
      <c r="B28" s="16" t="s">
        <v>65</v>
      </c>
      <c r="G28" s="49">
        <v>13124094</v>
      </c>
      <c r="I28" s="49">
        <v>13124094</v>
      </c>
      <c r="K28" s="56">
        <v>-16406764</v>
      </c>
    </row>
    <row r="29" spans="1:11" ht="21" customHeight="1" x14ac:dyDescent="0.3">
      <c r="B29" s="16" t="s">
        <v>41</v>
      </c>
      <c r="G29" s="49">
        <v>-3333409</v>
      </c>
      <c r="I29" s="49">
        <v>-3314542</v>
      </c>
      <c r="K29" s="56">
        <v>-4146117</v>
      </c>
    </row>
    <row r="30" spans="1:11" ht="21" customHeight="1" x14ac:dyDescent="0.3">
      <c r="B30" s="16" t="s">
        <v>39</v>
      </c>
      <c r="G30" s="49">
        <v>-13353203</v>
      </c>
      <c r="I30" s="49">
        <v>-13353203</v>
      </c>
      <c r="K30" s="56">
        <v>-13324963</v>
      </c>
    </row>
    <row r="31" spans="1:11" ht="21" customHeight="1" x14ac:dyDescent="0.3">
      <c r="B31" s="16" t="s">
        <v>9</v>
      </c>
      <c r="G31" s="49">
        <v>-132758374</v>
      </c>
      <c r="I31" s="49">
        <v>-132761353</v>
      </c>
      <c r="K31" s="56">
        <v>23292672</v>
      </c>
    </row>
    <row r="32" spans="1:11" ht="21" customHeight="1" x14ac:dyDescent="0.3">
      <c r="B32" s="16" t="s">
        <v>79</v>
      </c>
      <c r="G32" s="49">
        <v>1948385</v>
      </c>
      <c r="I32" s="49">
        <v>1943630</v>
      </c>
      <c r="K32" s="56">
        <v>7309984</v>
      </c>
    </row>
    <row r="33" spans="1:11" ht="21" customHeight="1" x14ac:dyDescent="0.3">
      <c r="B33" s="16" t="s">
        <v>10</v>
      </c>
      <c r="G33" s="49">
        <v>197073</v>
      </c>
      <c r="I33" s="49">
        <v>196375</v>
      </c>
      <c r="K33" s="56">
        <v>-2194996</v>
      </c>
    </row>
    <row r="34" spans="1:11" ht="21" customHeight="1" x14ac:dyDescent="0.3">
      <c r="B34" s="16" t="s">
        <v>42</v>
      </c>
      <c r="E34" s="94"/>
      <c r="G34" s="46">
        <v>10571669</v>
      </c>
      <c r="I34" s="46">
        <v>10571669</v>
      </c>
      <c r="K34" s="60">
        <v>5082651</v>
      </c>
    </row>
    <row r="35" spans="1:11" ht="8.1" customHeight="1" x14ac:dyDescent="0.3">
      <c r="B35" s="21"/>
      <c r="G35" s="45"/>
      <c r="I35" s="45"/>
    </row>
    <row r="36" spans="1:11" ht="21" customHeight="1" x14ac:dyDescent="0.3">
      <c r="A36" s="18" t="s">
        <v>125</v>
      </c>
      <c r="B36" s="21"/>
      <c r="G36" s="45"/>
      <c r="I36" s="45"/>
    </row>
    <row r="37" spans="1:11" ht="21" customHeight="1" x14ac:dyDescent="0.3">
      <c r="A37" s="18"/>
      <c r="B37" s="18" t="s">
        <v>120</v>
      </c>
      <c r="C37" s="18"/>
      <c r="G37" s="49">
        <f>SUM(G23:G35)</f>
        <v>-189312300</v>
      </c>
      <c r="I37" s="49">
        <f>SUM(I23:I35)</f>
        <v>-189361891</v>
      </c>
      <c r="J37" s="47"/>
      <c r="K37" s="56">
        <f>SUM(K23:K35)</f>
        <v>-26075086</v>
      </c>
    </row>
    <row r="38" spans="1:11" ht="21" customHeight="1" x14ac:dyDescent="0.3">
      <c r="B38" s="16" t="s">
        <v>66</v>
      </c>
      <c r="G38" s="45">
        <v>-396055</v>
      </c>
      <c r="I38" s="45">
        <v>-396055</v>
      </c>
      <c r="K38" s="59">
        <v>-1040762</v>
      </c>
    </row>
    <row r="39" spans="1:11" ht="21" customHeight="1" x14ac:dyDescent="0.3">
      <c r="B39" s="16" t="s">
        <v>67</v>
      </c>
      <c r="G39" s="46">
        <v>-8322672</v>
      </c>
      <c r="I39" s="46">
        <v>-8322540</v>
      </c>
      <c r="K39" s="60">
        <v>-6845104</v>
      </c>
    </row>
    <row r="40" spans="1:11" ht="8.1" customHeight="1" x14ac:dyDescent="0.3">
      <c r="B40" s="21"/>
      <c r="G40" s="49"/>
      <c r="I40" s="49"/>
      <c r="K40" s="56"/>
    </row>
    <row r="41" spans="1:11" ht="21" customHeight="1" x14ac:dyDescent="0.3">
      <c r="A41" s="18" t="s">
        <v>126</v>
      </c>
      <c r="G41" s="46">
        <f>SUM(G37:G39)</f>
        <v>-198031027</v>
      </c>
      <c r="I41" s="46">
        <f>SUM(I37:I39)</f>
        <v>-198080486</v>
      </c>
      <c r="J41" s="56"/>
      <c r="K41" s="60">
        <f>SUM(K37:K39)</f>
        <v>-33960952</v>
      </c>
    </row>
    <row r="42" spans="1:11" ht="13.5" customHeight="1" x14ac:dyDescent="0.3">
      <c r="A42" s="18"/>
      <c r="G42" s="56"/>
      <c r="I42" s="56"/>
      <c r="J42" s="56"/>
      <c r="K42" s="56"/>
    </row>
    <row r="43" spans="1:11" ht="21.9" customHeight="1" x14ac:dyDescent="0.3">
      <c r="A43" s="22" t="s">
        <v>93</v>
      </c>
      <c r="B43" s="22"/>
      <c r="C43" s="22"/>
      <c r="D43" s="22"/>
      <c r="E43" s="23"/>
      <c r="F43" s="22"/>
      <c r="G43" s="48"/>
      <c r="H43" s="22"/>
      <c r="I43" s="48"/>
      <c r="J43" s="48"/>
      <c r="K43" s="48"/>
    </row>
    <row r="44" spans="1:11" ht="20.100000000000001" customHeight="1" x14ac:dyDescent="0.3">
      <c r="A44" s="18" t="s">
        <v>122</v>
      </c>
      <c r="B44" s="18"/>
      <c r="C44" s="1"/>
      <c r="D44" s="18"/>
      <c r="G44" s="47"/>
      <c r="I44" s="47"/>
      <c r="J44" s="47"/>
      <c r="K44" s="47"/>
    </row>
    <row r="45" spans="1:11" ht="20.100000000000001" customHeight="1" x14ac:dyDescent="0.3">
      <c r="A45" s="18" t="s">
        <v>57</v>
      </c>
      <c r="D45" s="94"/>
      <c r="G45" s="47"/>
      <c r="I45" s="47"/>
      <c r="J45" s="47"/>
      <c r="K45" s="47"/>
    </row>
    <row r="46" spans="1:11" ht="20.100000000000001" customHeight="1" x14ac:dyDescent="0.3">
      <c r="A46" s="2" t="str">
        <f>A3</f>
        <v>สำหรับงวดหกเดือนสิ้นสุดวันที่ 30 มิถุนายน พ.ศ. 2566</v>
      </c>
      <c r="B46" s="22"/>
      <c r="C46" s="22"/>
      <c r="D46" s="23"/>
      <c r="E46" s="22"/>
      <c r="F46" s="22"/>
      <c r="G46" s="48"/>
      <c r="H46" s="22"/>
      <c r="I46" s="48"/>
      <c r="J46" s="48"/>
      <c r="K46" s="48"/>
    </row>
    <row r="47" spans="1:11" ht="20.100000000000001" customHeight="1" x14ac:dyDescent="0.3"/>
    <row r="48" spans="1:11" ht="21" customHeight="1" x14ac:dyDescent="0.3">
      <c r="G48" s="43" t="s">
        <v>138</v>
      </c>
      <c r="H48" s="92"/>
      <c r="I48" s="135" t="s">
        <v>139</v>
      </c>
      <c r="J48" s="135"/>
      <c r="K48" s="135"/>
    </row>
    <row r="49" spans="1:11" ht="20.100000000000001" customHeight="1" x14ac:dyDescent="0.3">
      <c r="G49" s="27" t="s">
        <v>90</v>
      </c>
      <c r="I49" s="27" t="s">
        <v>90</v>
      </c>
      <c r="J49" s="27"/>
      <c r="K49" s="27" t="s">
        <v>90</v>
      </c>
    </row>
    <row r="50" spans="1:11" ht="20.100000000000001" customHeight="1" x14ac:dyDescent="0.3">
      <c r="D50" s="94"/>
      <c r="E50" s="18"/>
      <c r="F50" s="18"/>
      <c r="G50" s="42" t="str">
        <f>G7</f>
        <v>พ.ศ. 2566</v>
      </c>
      <c r="H50" s="18"/>
      <c r="I50" s="42" t="str">
        <f>I7</f>
        <v>พ.ศ. 2566</v>
      </c>
      <c r="J50" s="42"/>
      <c r="K50" s="42" t="str">
        <f>K7</f>
        <v>พ.ศ. 2565</v>
      </c>
    </row>
    <row r="51" spans="1:11" ht="20.100000000000001" customHeight="1" x14ac:dyDescent="0.3">
      <c r="D51" s="94"/>
      <c r="E51" s="19" t="s">
        <v>1</v>
      </c>
      <c r="F51" s="18"/>
      <c r="G51" s="43" t="s">
        <v>2</v>
      </c>
      <c r="H51" s="18"/>
      <c r="I51" s="43" t="s">
        <v>2</v>
      </c>
      <c r="K51" s="43" t="s">
        <v>2</v>
      </c>
    </row>
    <row r="52" spans="1:11" ht="6" customHeight="1" x14ac:dyDescent="0.3">
      <c r="G52" s="49"/>
      <c r="I52" s="49"/>
      <c r="J52" s="47"/>
      <c r="K52" s="56"/>
    </row>
    <row r="53" spans="1:11" ht="20.100000000000001" customHeight="1" x14ac:dyDescent="0.3">
      <c r="A53" s="18" t="s">
        <v>68</v>
      </c>
      <c r="G53" s="49"/>
      <c r="I53" s="49"/>
      <c r="K53" s="56"/>
    </row>
    <row r="54" spans="1:11" ht="20.100000000000001" customHeight="1" x14ac:dyDescent="0.3">
      <c r="A54" s="92" t="s">
        <v>154</v>
      </c>
      <c r="G54" s="49">
        <v>848512</v>
      </c>
      <c r="I54" s="49">
        <v>848512</v>
      </c>
      <c r="K54" s="56">
        <v>0</v>
      </c>
    </row>
    <row r="55" spans="1:11" ht="20.100000000000001" customHeight="1" x14ac:dyDescent="0.3">
      <c r="A55" s="16" t="s">
        <v>161</v>
      </c>
      <c r="E55" s="94"/>
      <c r="G55" s="49">
        <v>0</v>
      </c>
      <c r="I55" s="49">
        <v>-300000</v>
      </c>
      <c r="J55" s="47"/>
      <c r="K55" s="56">
        <v>0</v>
      </c>
    </row>
    <row r="56" spans="1:11" ht="20.100000000000001" customHeight="1" x14ac:dyDescent="0.3">
      <c r="A56" s="16" t="s">
        <v>164</v>
      </c>
      <c r="E56" s="94"/>
      <c r="G56" s="49">
        <v>-4102352</v>
      </c>
      <c r="I56" s="49">
        <v>-4022352</v>
      </c>
      <c r="J56" s="47"/>
      <c r="K56" s="56">
        <v>-2464126</v>
      </c>
    </row>
    <row r="57" spans="1:11" ht="20.100000000000001" customHeight="1" x14ac:dyDescent="0.3">
      <c r="A57" s="16" t="s">
        <v>155</v>
      </c>
      <c r="E57" s="94"/>
      <c r="G57" s="49">
        <v>-50150</v>
      </c>
      <c r="I57" s="49">
        <v>-50150</v>
      </c>
      <c r="J57" s="47"/>
      <c r="K57" s="56">
        <v>0</v>
      </c>
    </row>
    <row r="58" spans="1:11" ht="20.100000000000001" customHeight="1" x14ac:dyDescent="0.3">
      <c r="A58" s="16" t="s">
        <v>127</v>
      </c>
      <c r="E58" s="94"/>
      <c r="G58" s="49">
        <v>-1651650</v>
      </c>
      <c r="I58" s="49">
        <v>-1651650</v>
      </c>
      <c r="J58" s="47"/>
      <c r="K58" s="56">
        <v>-1650000</v>
      </c>
    </row>
    <row r="59" spans="1:11" ht="20.100000000000001" customHeight="1" x14ac:dyDescent="0.3">
      <c r="A59" s="16" t="s">
        <v>162</v>
      </c>
      <c r="E59" s="94"/>
      <c r="G59" s="49">
        <v>1300000</v>
      </c>
      <c r="I59" s="49">
        <v>1300000</v>
      </c>
      <c r="J59" s="47"/>
      <c r="K59" s="56">
        <v>0</v>
      </c>
    </row>
    <row r="60" spans="1:11" ht="20.100000000000001" customHeight="1" x14ac:dyDescent="0.3">
      <c r="A60" s="16" t="s">
        <v>119</v>
      </c>
      <c r="E60" s="94"/>
      <c r="G60" s="49">
        <v>0</v>
      </c>
      <c r="I60" s="49">
        <v>0</v>
      </c>
      <c r="J60" s="47"/>
      <c r="K60" s="56">
        <v>2457600</v>
      </c>
    </row>
    <row r="61" spans="1:11" ht="19.5" customHeight="1" x14ac:dyDescent="0.3">
      <c r="A61" s="92" t="s">
        <v>124</v>
      </c>
      <c r="E61" s="6"/>
      <c r="G61" s="46">
        <v>147892</v>
      </c>
      <c r="I61" s="46">
        <v>147866</v>
      </c>
      <c r="J61" s="47"/>
      <c r="K61" s="60">
        <v>39679</v>
      </c>
    </row>
    <row r="62" spans="1:11" ht="6" customHeight="1" x14ac:dyDescent="0.3">
      <c r="G62" s="49"/>
      <c r="I62" s="49"/>
      <c r="J62" s="47"/>
      <c r="K62" s="56"/>
    </row>
    <row r="63" spans="1:11" ht="20.100000000000001" customHeight="1" x14ac:dyDescent="0.3">
      <c r="A63" s="18" t="s">
        <v>157</v>
      </c>
      <c r="E63" s="94"/>
      <c r="G63" s="40">
        <f>SUM(G54:G62)</f>
        <v>-3507748</v>
      </c>
      <c r="I63" s="40">
        <f>SUM(I54:I62)</f>
        <v>-3727774</v>
      </c>
      <c r="J63" s="47"/>
      <c r="K63" s="48">
        <f>SUM(K54:K62)</f>
        <v>-1616847</v>
      </c>
    </row>
    <row r="64" spans="1:11" ht="8.1" customHeight="1" x14ac:dyDescent="0.3">
      <c r="E64" s="94"/>
      <c r="G64" s="51"/>
      <c r="I64" s="51"/>
      <c r="J64" s="47"/>
      <c r="K64" s="47"/>
    </row>
    <row r="65" spans="1:11" ht="20.100000000000001" customHeight="1" x14ac:dyDescent="0.3">
      <c r="A65" s="18" t="s">
        <v>69</v>
      </c>
      <c r="G65" s="45"/>
      <c r="I65" s="45"/>
    </row>
    <row r="66" spans="1:11" ht="20.100000000000001" customHeight="1" x14ac:dyDescent="0.3">
      <c r="A66" s="16" t="s">
        <v>110</v>
      </c>
      <c r="E66" s="94"/>
      <c r="G66" s="39">
        <v>0</v>
      </c>
      <c r="I66" s="39">
        <v>0</v>
      </c>
      <c r="J66" s="47"/>
      <c r="K66" s="88">
        <v>13971355</v>
      </c>
    </row>
    <row r="67" spans="1:11" ht="20.100000000000001" customHeight="1" x14ac:dyDescent="0.3">
      <c r="A67" s="16" t="s">
        <v>111</v>
      </c>
      <c r="E67" s="94"/>
      <c r="G67" s="39">
        <v>0</v>
      </c>
      <c r="I67" s="39">
        <v>0</v>
      </c>
      <c r="J67" s="47"/>
      <c r="K67" s="88">
        <v>-11073253</v>
      </c>
    </row>
    <row r="68" spans="1:11" ht="20.100000000000001" customHeight="1" x14ac:dyDescent="0.3">
      <c r="A68" s="16" t="s">
        <v>70</v>
      </c>
      <c r="E68" s="94"/>
      <c r="G68" s="39">
        <v>44036703</v>
      </c>
      <c r="I68" s="39">
        <v>44036703</v>
      </c>
      <c r="J68" s="47"/>
      <c r="K68" s="88">
        <v>95821806</v>
      </c>
    </row>
    <row r="69" spans="1:11" ht="20.100000000000001" customHeight="1" x14ac:dyDescent="0.3">
      <c r="A69" s="16" t="s">
        <v>76</v>
      </c>
      <c r="E69" s="94"/>
      <c r="G69" s="49">
        <v>0</v>
      </c>
      <c r="I69" s="49">
        <v>0</v>
      </c>
      <c r="J69" s="47"/>
      <c r="K69" s="56">
        <v>-130390698</v>
      </c>
    </row>
    <row r="70" spans="1:11" ht="20.100000000000001" customHeight="1" x14ac:dyDescent="0.3">
      <c r="A70" s="16" t="s">
        <v>116</v>
      </c>
      <c r="E70" s="94"/>
      <c r="G70" s="49">
        <v>0</v>
      </c>
      <c r="I70" s="49">
        <v>0</v>
      </c>
      <c r="J70" s="47"/>
      <c r="K70" s="56">
        <v>10500000</v>
      </c>
    </row>
    <row r="71" spans="1:11" ht="20.100000000000001" customHeight="1" x14ac:dyDescent="0.3">
      <c r="A71" s="16" t="s">
        <v>77</v>
      </c>
      <c r="E71" s="94">
        <v>14</v>
      </c>
      <c r="G71" s="49">
        <v>-5923498</v>
      </c>
      <c r="I71" s="49">
        <v>-5923498</v>
      </c>
      <c r="J71" s="47"/>
      <c r="K71" s="56">
        <v>-5073000</v>
      </c>
    </row>
    <row r="72" spans="1:11" ht="20.100000000000001" customHeight="1" x14ac:dyDescent="0.3">
      <c r="A72" s="16" t="s">
        <v>84</v>
      </c>
      <c r="G72" s="39">
        <v>-3202462</v>
      </c>
      <c r="I72" s="39">
        <v>-3202462</v>
      </c>
      <c r="J72" s="88"/>
      <c r="K72" s="88">
        <v>-3595295</v>
      </c>
    </row>
    <row r="73" spans="1:11" ht="20.100000000000001" customHeight="1" x14ac:dyDescent="0.3">
      <c r="A73" s="16" t="s">
        <v>117</v>
      </c>
      <c r="E73" s="94"/>
      <c r="G73" s="39">
        <v>0</v>
      </c>
      <c r="I73" s="39">
        <v>0</v>
      </c>
      <c r="J73" s="47"/>
      <c r="K73" s="88">
        <v>31250000</v>
      </c>
    </row>
    <row r="74" spans="1:11" ht="20.100000000000001" customHeight="1" x14ac:dyDescent="0.3">
      <c r="A74" s="16" t="s">
        <v>118</v>
      </c>
      <c r="E74" s="94"/>
      <c r="G74" s="40">
        <v>0</v>
      </c>
      <c r="I74" s="40">
        <v>0</v>
      </c>
      <c r="J74" s="47"/>
      <c r="K74" s="48">
        <v>-14000000</v>
      </c>
    </row>
    <row r="75" spans="1:11" ht="6" customHeight="1" x14ac:dyDescent="0.3">
      <c r="E75" s="94"/>
      <c r="G75" s="45"/>
      <c r="I75" s="45"/>
      <c r="J75" s="47"/>
    </row>
    <row r="76" spans="1:11" ht="20.100000000000001" customHeight="1" x14ac:dyDescent="0.3">
      <c r="A76" s="18" t="s">
        <v>158</v>
      </c>
      <c r="E76" s="94"/>
      <c r="G76" s="40">
        <f>SUM(G66:G75)</f>
        <v>34910743</v>
      </c>
      <c r="I76" s="40">
        <f>SUM(I66:I75)</f>
        <v>34910743</v>
      </c>
      <c r="K76" s="48">
        <f>SUM(K66:K75)</f>
        <v>-12589085</v>
      </c>
    </row>
    <row r="77" spans="1:11" ht="6" customHeight="1" x14ac:dyDescent="0.3">
      <c r="E77" s="94"/>
      <c r="G77" s="45"/>
      <c r="I77" s="45"/>
      <c r="J77" s="47"/>
    </row>
    <row r="78" spans="1:11" ht="20.100000000000001" customHeight="1" x14ac:dyDescent="0.3">
      <c r="A78" s="18" t="s">
        <v>159</v>
      </c>
      <c r="E78" s="94"/>
      <c r="G78" s="49">
        <f>G41+G63+G76</f>
        <v>-166628032</v>
      </c>
      <c r="I78" s="49">
        <f>I41+I63+I76</f>
        <v>-166897517</v>
      </c>
      <c r="J78" s="47"/>
      <c r="K78" s="56">
        <f>K41+K63+K76</f>
        <v>-48166884</v>
      </c>
    </row>
    <row r="79" spans="1:11" ht="20.100000000000001" customHeight="1" x14ac:dyDescent="0.3">
      <c r="A79" s="21" t="s">
        <v>96</v>
      </c>
      <c r="E79" s="94"/>
      <c r="G79" s="46">
        <f>'Thai 2-4 '!K15</f>
        <v>214672252</v>
      </c>
      <c r="I79" s="46">
        <f>'Thai 2-4 '!K15</f>
        <v>214672252</v>
      </c>
      <c r="J79" s="47"/>
      <c r="K79" s="60">
        <v>52866184</v>
      </c>
    </row>
    <row r="80" spans="1:11" ht="6" customHeight="1" x14ac:dyDescent="0.3">
      <c r="A80" s="18"/>
      <c r="B80" s="18"/>
      <c r="E80" s="94"/>
      <c r="G80" s="49"/>
      <c r="I80" s="49"/>
      <c r="J80" s="47"/>
      <c r="K80" s="56"/>
    </row>
    <row r="81" spans="1:11" ht="20.100000000000001" customHeight="1" thickBot="1" x14ac:dyDescent="0.35">
      <c r="A81" s="18" t="s">
        <v>97</v>
      </c>
      <c r="B81" s="18"/>
      <c r="E81" s="94"/>
      <c r="G81" s="50">
        <f>SUM(G78:G80)</f>
        <v>48044220</v>
      </c>
      <c r="I81" s="50">
        <f>SUM(I78:I80)</f>
        <v>47774735</v>
      </c>
      <c r="J81" s="47"/>
      <c r="K81" s="62">
        <f>SUM(K78:K80)</f>
        <v>4699300</v>
      </c>
    </row>
    <row r="82" spans="1:11" ht="20.100000000000001" customHeight="1" thickTop="1" x14ac:dyDescent="0.3">
      <c r="E82" s="94"/>
      <c r="G82" s="51"/>
      <c r="I82" s="51"/>
      <c r="J82" s="47"/>
      <c r="K82" s="47"/>
    </row>
    <row r="83" spans="1:11" ht="20.100000000000001" customHeight="1" x14ac:dyDescent="0.3">
      <c r="A83" s="24" t="s">
        <v>92</v>
      </c>
      <c r="B83" s="17"/>
      <c r="C83" s="17"/>
      <c r="D83" s="17"/>
      <c r="E83" s="17"/>
      <c r="F83" s="17"/>
      <c r="G83" s="52"/>
      <c r="H83" s="17"/>
      <c r="I83" s="52"/>
      <c r="J83" s="53"/>
      <c r="K83" s="53"/>
    </row>
    <row r="84" spans="1:11" ht="6" customHeight="1" x14ac:dyDescent="0.3">
      <c r="G84" s="51"/>
      <c r="I84" s="51"/>
      <c r="J84" s="47"/>
      <c r="K84" s="47"/>
    </row>
    <row r="85" spans="1:11" ht="20.100000000000001" customHeight="1" x14ac:dyDescent="0.3">
      <c r="A85" s="16" t="s">
        <v>156</v>
      </c>
      <c r="G85" s="39">
        <v>0</v>
      </c>
      <c r="I85" s="39">
        <v>4700000</v>
      </c>
      <c r="J85" s="47"/>
      <c r="K85" s="88">
        <v>0</v>
      </c>
    </row>
    <row r="86" spans="1:11" ht="20.100000000000001" customHeight="1" x14ac:dyDescent="0.3">
      <c r="A86" s="16" t="s">
        <v>95</v>
      </c>
      <c r="G86" s="39">
        <v>981190</v>
      </c>
      <c r="I86" s="39">
        <v>981190</v>
      </c>
      <c r="J86" s="47"/>
      <c r="K86" s="88">
        <v>0</v>
      </c>
    </row>
    <row r="87" spans="1:11" ht="20.100000000000001" customHeight="1" x14ac:dyDescent="0.3">
      <c r="A87" s="16" t="s">
        <v>85</v>
      </c>
      <c r="E87" s="94"/>
      <c r="G87" s="45">
        <v>12859987</v>
      </c>
      <c r="I87" s="45">
        <v>12859987</v>
      </c>
      <c r="J87" s="47"/>
      <c r="K87" s="59">
        <v>6739805</v>
      </c>
    </row>
    <row r="88" spans="1:11" ht="20.100000000000001" customHeight="1" x14ac:dyDescent="0.3">
      <c r="E88" s="94"/>
      <c r="J88" s="47"/>
      <c r="K88" s="95"/>
    </row>
    <row r="89" spans="1:11" ht="7.5" customHeight="1" x14ac:dyDescent="0.3">
      <c r="E89" s="94"/>
      <c r="J89" s="47"/>
      <c r="K89" s="95"/>
    </row>
    <row r="90" spans="1:11" ht="21.9" customHeight="1" x14ac:dyDescent="0.3">
      <c r="A90" s="22" t="str">
        <f>+A43</f>
        <v>หมายเหตุประกอบข้อมูลทางการเงินเป็นส่วนหนึ่งของข้อมูลทางการเงินระหว่างกาลนี้</v>
      </c>
      <c r="B90" s="22"/>
      <c r="C90" s="22"/>
      <c r="D90" s="22"/>
      <c r="E90" s="22"/>
      <c r="F90" s="22"/>
      <c r="G90" s="60"/>
      <c r="H90" s="22"/>
      <c r="I90" s="60"/>
      <c r="J90" s="60"/>
      <c r="K90" s="60"/>
    </row>
  </sheetData>
  <mergeCells count="2">
    <mergeCell ref="I5:K5"/>
    <mergeCell ref="I48:K48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Thai 2-4 </vt:lpstr>
      <vt:lpstr>Thai5(3m)</vt:lpstr>
      <vt:lpstr>Thai6 (6m)</vt:lpstr>
      <vt:lpstr>Thai7</vt:lpstr>
      <vt:lpstr>Thai8</vt:lpstr>
      <vt:lpstr>Thai9-10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Baralee Kaewkomut</cp:lastModifiedBy>
  <cp:lastPrinted>2023-08-08T02:36:52Z</cp:lastPrinted>
  <dcterms:created xsi:type="dcterms:W3CDTF">2013-03-27T10:17:16Z</dcterms:created>
  <dcterms:modified xsi:type="dcterms:W3CDTF">2023-08-10T09:12:21Z</dcterms:modified>
</cp:coreProperties>
</file>