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Listed\Twenty-four con &amp; supply\Twenty-four con &amp; supply_Sep23 Q3\"/>
    </mc:Choice>
  </mc:AlternateContent>
  <xr:revisionPtr revIDLastSave="0" documentId="13_ncr:1_{5E7051AD-B3EE-40F7-93EC-2F19AEE9A5E7}" xr6:coauthVersionLast="47" xr6:coauthVersionMax="47" xr10:uidLastSave="{00000000-0000-0000-0000-000000000000}"/>
  <bookViews>
    <workbookView xWindow="-108" yWindow="-108" windowWidth="23256" windowHeight="13896" tabRatio="623" activeTab="2" xr2:uid="{00000000-000D-0000-FFFF-FFFF00000000}"/>
  </bookViews>
  <sheets>
    <sheet name="Thai 2-4 " sheetId="6" r:id="rId1"/>
    <sheet name="Thai5(3m)" sheetId="2" r:id="rId2"/>
    <sheet name="Thai6 (9m)" sheetId="5" r:id="rId3"/>
    <sheet name="Thai7" sheetId="3" r:id="rId4"/>
    <sheet name="Thai8" sheetId="7" r:id="rId5"/>
    <sheet name="Thai9-10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7" l="1"/>
  <c r="I11" i="4"/>
  <c r="I24" i="4" s="1"/>
  <c r="I38" i="4" s="1"/>
  <c r="G11" i="4"/>
  <c r="G24" i="4" s="1"/>
  <c r="K113" i="6" l="1"/>
  <c r="D20" i="7" l="1"/>
  <c r="J28" i="2" l="1"/>
  <c r="J18" i="2"/>
  <c r="J13" i="2"/>
  <c r="J28" i="5"/>
  <c r="J18" i="5"/>
  <c r="J13" i="5"/>
  <c r="J20" i="5" s="1"/>
  <c r="J23" i="5" s="1"/>
  <c r="J31" i="5" s="1"/>
  <c r="J34" i="5" s="1"/>
  <c r="J37" i="5" s="1"/>
  <c r="N13" i="3"/>
  <c r="P13" i="3" s="1"/>
  <c r="N22" i="7"/>
  <c r="N12" i="7"/>
  <c r="J20" i="2" l="1"/>
  <c r="J23" i="2" s="1"/>
  <c r="J31" i="2" s="1"/>
  <c r="J34" i="2" s="1"/>
  <c r="J37" i="2" s="1"/>
  <c r="H28" i="2"/>
  <c r="H18" i="2"/>
  <c r="H13" i="2"/>
  <c r="H20" i="2" l="1"/>
  <c r="H23" i="2" s="1"/>
  <c r="F13" i="2"/>
  <c r="F18" i="2"/>
  <c r="F28" i="2"/>
  <c r="H31" i="2" l="1"/>
  <c r="H34" i="2" s="1"/>
  <c r="H37" i="2" s="1"/>
  <c r="F20" i="2"/>
  <c r="F23" i="2" s="1"/>
  <c r="K68" i="6"/>
  <c r="I68" i="6"/>
  <c r="G68" i="6"/>
  <c r="G81" i="4"/>
  <c r="G65" i="4"/>
  <c r="G52" i="4"/>
  <c r="L26" i="7"/>
  <c r="L17" i="3"/>
  <c r="L20" i="7"/>
  <c r="J20" i="7"/>
  <c r="H26" i="7"/>
  <c r="F26" i="7"/>
  <c r="D26" i="7"/>
  <c r="H20" i="7"/>
  <c r="F20" i="7"/>
  <c r="F28" i="5"/>
  <c r="F18" i="5"/>
  <c r="F13" i="5"/>
  <c r="H41" i="2" l="1"/>
  <c r="F31" i="2"/>
  <c r="F34" i="2" s="1"/>
  <c r="F37" i="2" s="1"/>
  <c r="F41" i="2" s="1"/>
  <c r="F20" i="5"/>
  <c r="F23" i="5" s="1"/>
  <c r="N20" i="7"/>
  <c r="F31" i="5" l="1"/>
  <c r="F34" i="5" s="1"/>
  <c r="F37" i="5" s="1"/>
  <c r="G38" i="4"/>
  <c r="G42" i="4" s="1"/>
  <c r="G83" i="4" s="1"/>
  <c r="G86" i="4" s="1"/>
  <c r="G77" i="6"/>
  <c r="G34" i="6"/>
  <c r="G22" i="6"/>
  <c r="F17" i="3"/>
  <c r="F41" i="5" l="1"/>
  <c r="J15" i="3"/>
  <c r="J17" i="3" s="1"/>
  <c r="G110" i="6" s="1"/>
  <c r="G113" i="6" s="1"/>
  <c r="G36" i="6"/>
  <c r="G79" i="6"/>
  <c r="K81" i="4"/>
  <c r="K65" i="4"/>
  <c r="K24" i="4"/>
  <c r="K38" i="4" s="1"/>
  <c r="K42" i="4" s="1"/>
  <c r="H17" i="3"/>
  <c r="D17" i="3"/>
  <c r="A125" i="6"/>
  <c r="A87" i="6"/>
  <c r="K77" i="6"/>
  <c r="I77" i="6"/>
  <c r="A46" i="6"/>
  <c r="K34" i="6"/>
  <c r="I34" i="6"/>
  <c r="K22" i="6"/>
  <c r="I22" i="6"/>
  <c r="G115" i="6" l="1"/>
  <c r="N15" i="3"/>
  <c r="N17" i="3"/>
  <c r="K83" i="4"/>
  <c r="K86" i="4" s="1"/>
  <c r="K79" i="6"/>
  <c r="K115" i="6" s="1"/>
  <c r="K36" i="6"/>
  <c r="I79" i="6"/>
  <c r="I36" i="6"/>
  <c r="P15" i="3" l="1"/>
  <c r="P17" i="3" s="1"/>
  <c r="I65" i="4"/>
  <c r="H28" i="5" l="1"/>
  <c r="H18" i="5"/>
  <c r="H13" i="5"/>
  <c r="H20" i="5" l="1"/>
  <c r="H23" i="5" s="1"/>
  <c r="H31" i="5" s="1"/>
  <c r="H34" i="5" s="1"/>
  <c r="H37" i="5" s="1"/>
  <c r="H41" i="5" l="1"/>
  <c r="K52" i="4"/>
  <c r="I81" i="4"/>
  <c r="J26" i="7" l="1"/>
  <c r="I110" i="6" s="1"/>
  <c r="I113" i="6" s="1"/>
  <c r="I115" i="6" s="1"/>
  <c r="N24" i="7"/>
  <c r="N26" i="7" l="1"/>
  <c r="I52" i="4"/>
  <c r="A3" i="4" l="1"/>
  <c r="A48" i="4" l="1"/>
  <c r="A93" i="4" l="1"/>
  <c r="I42" i="4" l="1"/>
  <c r="I83" i="4" l="1"/>
  <c r="I86" i="4" s="1"/>
</calcChain>
</file>

<file path=xl/sharedStrings.xml><?xml version="1.0" encoding="utf-8"?>
<sst xmlns="http://schemas.openxmlformats.org/spreadsheetml/2006/main" count="333" uniqueCount="176">
  <si>
    <t>งบแสดงฐานะทางการเงิน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</si>
  <si>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</si>
  <si>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</si>
  <si>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</si>
  <si>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</si>
  <si>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</si>
  <si>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รวมสินทรัพย์หมุนเวียน</t>
  </si>
  <si>
    <t>รวมสินทรัพย์</t>
  </si>
  <si>
    <t>หนี้สินหมุนเวียน</t>
  </si>
  <si>
    <t>เจ้าหนี้การค้าและเจ้าหนี้อื่น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</si>
  <si>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</si>
  <si>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</si>
  <si>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</si>
  <si>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</si>
  <si>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</si>
  <si>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ทุนเรือนหุ้น</t>
  </si>
  <si>
    <t xml:space="preserve">ทุนจดทะเบียน </t>
  </si>
  <si>
    <t>ยังไม่ได้จัดสรร</t>
  </si>
  <si>
    <t>รายได้อื่น</t>
  </si>
  <si>
    <t>ค่าใช้จ่ายในการขาย</t>
  </si>
  <si>
    <t>ค่าใช้จ่ายในการบริหาร</t>
  </si>
  <si>
    <t>รวมค่าใช้จ่าย</t>
  </si>
  <si>
    <t>ต้นทุนทางการเงิน</t>
  </si>
  <si>
    <t>รวม</t>
  </si>
  <si>
    <t>ภาระผูกพันผลประโยชน์พนักงาน</t>
  </si>
  <si>
    <t>ทุนที่ออกและชำระแล้ว</t>
  </si>
  <si>
    <t>ทุนที่ออก</t>
  </si>
  <si>
    <t>และชำระแล้ว</t>
  </si>
  <si>
    <t>รวมรายได้</t>
  </si>
  <si>
    <t>รายได้จากการขายสินค้า</t>
  </si>
  <si>
    <t>หนี้สินและส่วนของเจ้าของ</t>
  </si>
  <si>
    <t>ส่วนของเจ้าของ</t>
  </si>
  <si>
    <t>รวมส่วนของเจ้าของ</t>
  </si>
  <si>
    <t>รวมหนี้สินและส่วนของเจ้าของ</t>
  </si>
  <si>
    <t>งบแสดงการเปลี่ยนแปลงส่วนของเจ้าของ</t>
  </si>
  <si>
    <t>สินทรัพย์ไม่หมุนเวียน</t>
  </si>
  <si>
    <t>รวมสินทรัพย์ไม่หมุนเวียน</t>
  </si>
  <si>
    <t>ต้นทุนการขายสินค้า</t>
  </si>
  <si>
    <t>สินทรัพย์ไม่หมุนเวียนอื่น</t>
  </si>
  <si>
    <t>รวมต้นทุน</t>
  </si>
  <si>
    <t>สินทรัพย์หมุนเวียนอื่น</t>
  </si>
  <si>
    <t>หนี้สินไม่หมุนเวียนอื่น</t>
  </si>
  <si>
    <t xml:space="preserve">สินค้าคงเหลือ </t>
  </si>
  <si>
    <t>ลูกหนี้การค้าและลูกหนี้อื่น - สุทธิ</t>
  </si>
  <si>
    <t>เงินฝากสถาบันการเงินที่มีภาระค้ำประกัน</t>
  </si>
  <si>
    <t>ส่วนปรับปรุงอาคารเช่าและอุปกรณ์ - สุทธิ</t>
  </si>
  <si>
    <t>เงินกู้ยืมระยะยาวจากสถาบันการเงิน</t>
  </si>
  <si>
    <t>และค่าใช้จ่ายภาษีเงินได้</t>
  </si>
  <si>
    <t>หนี้สินตามสัญญาเช่า</t>
  </si>
  <si>
    <t>กำไรสะสม</t>
  </si>
  <si>
    <t>กำไรขั้นต้น</t>
  </si>
  <si>
    <t>กำไรก่อนค่าใช้จ่าย</t>
  </si>
  <si>
    <t xml:space="preserve">งบกระแสเงินสด </t>
  </si>
  <si>
    <t>กระแสเงินสดจากกิจกรรมดำเนินงาน</t>
  </si>
  <si>
    <t>รายการปรับปรุง</t>
  </si>
  <si>
    <t>ค่าใช้จ่ายผลประโยชน์พนักงาน</t>
  </si>
  <si>
    <t>ดอกเบี้ยจ่าย</t>
  </si>
  <si>
    <t>การเปลี่ยนแปลงของสินทรัพย์และหนี้สินดำเนินงาน</t>
  </si>
  <si>
    <t>ลูกหนี้การค้าและลูกหนี้อื่น</t>
  </si>
  <si>
    <t>สินค้าคงเหลือ</t>
  </si>
  <si>
    <t>การจ่ายดอกเบี้ย</t>
  </si>
  <si>
    <t>การจ่ายภาษีเงินได้</t>
  </si>
  <si>
    <t>กระแสเงินสดจากกิจกรรมลงทุน</t>
  </si>
  <si>
    <t>กระแสเงินสดจากกิจกรรมจัดหาเงิน</t>
  </si>
  <si>
    <t>เงินสดรับจากเงินกู้ยืมระยะสั้นจากสถาบันการเงิน</t>
  </si>
  <si>
    <t>31 ธันวาคม</t>
  </si>
  <si>
    <t>ที่ถึงกำหนดชำระภายในหนึ่งปี</t>
  </si>
  <si>
    <t>กระแสเงินสดก่อนการเปลี่ยนแปลงในสินทรัพย์</t>
  </si>
  <si>
    <t>และหนี้สินดำเนินงาน</t>
  </si>
  <si>
    <t>รายได้ดอกเบี้ย</t>
  </si>
  <si>
    <t>เงินสดจ่ายคืนเงินกู้ยืมระยะสั้นจากสถาบันการเงิน</t>
  </si>
  <si>
    <t>เงินสดจ่ายคืนเงินกู้ยืมระยะยาวจากสถาบันการเงิน</t>
  </si>
  <si>
    <t>สินทรัพย์ที่เกิดจากสัญญา</t>
  </si>
  <si>
    <t>หนี้สินที่เกิดจากสัญญา</t>
  </si>
  <si>
    <t>สินทรัพย์สิทธิการใช้ - สุทธิ</t>
  </si>
  <si>
    <t>งบกำไรขาดทุนเบ็ดเสร็จ</t>
  </si>
  <si>
    <t>หนี้สินตามสัญญาเช่าที่ถึงกำหนดชำระภายในหนึ่งปี</t>
  </si>
  <si>
    <r>
      <t>งบแสดงฐานะทางการเงิน</t>
    </r>
    <r>
      <rPr>
        <sz val="13"/>
        <rFont val="Browallia New"/>
        <family val="2"/>
      </rPr>
      <t xml:space="preserve"> </t>
    </r>
  </si>
  <si>
    <t>เงินสดจ่ายคืนเงินต้นตามสัญญาเช่า</t>
  </si>
  <si>
    <t>การได้มาซึ่งสินทรัพย์ภายใต้สัญญาเช่า</t>
  </si>
  <si>
    <t>การจ่ายโดยใช้</t>
  </si>
  <si>
    <t>หุ้นเป็นเกณฑ์</t>
  </si>
  <si>
    <t>การจ่ายโดยใช้หุ้นเป็นเกณฑ์</t>
  </si>
  <si>
    <t>การเปลี่ยนแปลงในส่วนของเจ้าของสำหรับงวด</t>
  </si>
  <si>
    <t>ยังไม่ได้ตรวจสอบ</t>
  </si>
  <si>
    <t>ตรวจสอบแล้ว</t>
  </si>
  <si>
    <t>รายการที่ไม่ใช่เงินสดที่มีสาระสำคัญ มีดังนี้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</si>
  <si>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</si>
  <si>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กำไรเบ็ดเสร็จรวมสำหรับงวด</t>
  </si>
  <si>
    <t>เจ้าหนี้ค่าซื้ออุปกรณ์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</si>
  <si>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</si>
  <si>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</si>
  <si>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พ.ศ. 2565</t>
  </si>
  <si>
    <t>ยอดคงเหลือ ณ วันที่ 1 มกราคม พ.ศ. 2565</t>
  </si>
  <si>
    <t>สินทรัพย์ไม่มีตัวตน - สุทธิ</t>
  </si>
  <si>
    <t>สินทรัพย์ภาษีเงินได้รอการตัดบัญชี</t>
  </si>
  <si>
    <t>จัดสรรแล้ว - ทุนสำรองตามกฎหมาย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</si>
  <si>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</si>
  <si>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การจ่ายเงินปันผล</t>
  </si>
  <si>
    <t>ทุนสำรองตามกฎหมาย</t>
  </si>
  <si>
    <t>การเรียกชำระหุ้นสามัญ</t>
  </si>
  <si>
    <t xml:space="preserve">จัดสรรแล้ว - </t>
  </si>
  <si>
    <t>ทุนสำรอง</t>
  </si>
  <si>
    <t>ตามกฏหมาย</t>
  </si>
  <si>
    <t>เงินสดรับจากเงินเบิกเกินบัญชี</t>
  </si>
  <si>
    <t>เงินสดจ่ายจากเงินเบิกเกินบัญชี</t>
  </si>
  <si>
    <t xml:space="preserve">   มูลค่าที่ตราไว้หุ้นละ 0.50 บาท</t>
  </si>
  <si>
    <t xml:space="preserve">   หุ้นสามัญ จำนวน 430,000,000 หุ้น</t>
  </si>
  <si>
    <t xml:space="preserve">   มูลค่าที่ได้ชำระแล้วหุ้นละ 0.50 บาท</t>
  </si>
  <si>
    <t>กำไรจากการตัดจำหน่ายสินทรัพย์สิทธิการใช้</t>
  </si>
  <si>
    <t>เงินสดรับจากเงินกู้ยืมระยะยาวจากสถาบันการเงิน</t>
  </si>
  <si>
    <t>เงินสดรับจากการออกหุ้น</t>
  </si>
  <si>
    <t>เงินสดจ่ายเงินปันผล</t>
  </si>
  <si>
    <t>เงินสดรับจากการตัดจำหน่ายสินทรัพย์สิทธิการใช้</t>
  </si>
  <si>
    <t>ก่อนดอกเบี้ยจ่ายและภาษีเงินได้</t>
  </si>
  <si>
    <t>ค่าเสื่อมราคาและค่าตัดจำหน่าย</t>
  </si>
  <si>
    <t xml:space="preserve">บริษัท ทเวนตี้ โฟร์ คอน แอนด์ ซัพพลาย จำกัด (มหาชน) </t>
  </si>
  <si>
    <t>เงินสดรับจากรายได้ดอกเบี้ย</t>
  </si>
  <si>
    <t>กระแสเงินสดใช้ไปในการดำเนินงาน</t>
  </si>
  <si>
    <t>เงินสดสุทธิใช้ไปในกิจกรรมดำเนินงาน</t>
  </si>
  <si>
    <t>เงินสดจ่ายสำหรับสินทรัพย์สิทธิการใช้</t>
  </si>
  <si>
    <t>พ.ศ. 2566</t>
  </si>
  <si>
    <t>ส่วนเกินมูลค่าหุ้นสามัญ</t>
  </si>
  <si>
    <t>ยอดคงเหลือ ณ วันที่ 1 มกราคม พ.ศ. 2566</t>
  </si>
  <si>
    <t>ส่วนเกิน</t>
  </si>
  <si>
    <t>มูลค่าหุ้นสามัญ</t>
  </si>
  <si>
    <t>ข้อมูลทางการเงินรวม</t>
  </si>
  <si>
    <t>ข้อมูลทางการเงินเฉพาะกิจการ</t>
  </si>
  <si>
    <t>ส่วนของผู้เป็นเจ้าของของบริษัทใหญ่</t>
  </si>
  <si>
    <t>รวมส่วนของ</t>
  </si>
  <si>
    <t>ผู้เป็นเจ้าของ</t>
  </si>
  <si>
    <t>ของบริษัทใหญ่</t>
  </si>
  <si>
    <t>เงินลงทุนในบริษัทย่อย</t>
  </si>
  <si>
    <t xml:space="preserve">                                                                            </t>
  </si>
  <si>
    <t xml:space="preserve">กรรมการ ______________________________________ </t>
  </si>
  <si>
    <t>รายได้จากการก่อสร้างและการบริการ</t>
  </si>
  <si>
    <t>ต้นทุนการก่อสร้างและการบริการ</t>
  </si>
  <si>
    <t>กำไรจากการเปลี่ยนแปลงสัญญาเช่า</t>
  </si>
  <si>
    <t>เงินสดจ่ายเพื่อซื้อสินทรัพย์ไม่มีตัวตน</t>
  </si>
  <si>
    <t>ขาดทุนจากอัตราแลกเปลี่ยนที่ยังไม่เกิดขึ้นจริง</t>
  </si>
  <si>
    <t>เงินสดจ่ายเงินลงทุนในบริษัทย่อย</t>
  </si>
  <si>
    <t>เงินสดรับจากการขายอุปกรณ์</t>
  </si>
  <si>
    <t>กำไรจากการขายอุปกรณ์</t>
  </si>
  <si>
    <t>เงินสดจ่ายเพื่อซื้อส่วนปรับปรุงอาคารเช่าและอุปกรณ์</t>
  </si>
  <si>
    <t>ณ วันที่ 30 กันยายน พ.ศ. 2566</t>
  </si>
  <si>
    <t>30 กันยายน</t>
  </si>
  <si>
    <t>สำหรับงวดสามเดือนสิ้นสุดวันที่ 30 กันยายน พ.ศ. 2566</t>
  </si>
  <si>
    <t>สำหรับงวดเก้าเดือนสิ้นสุดวันที่ 30 กันยายน พ.ศ. 2566</t>
  </si>
  <si>
    <t>ยอดคงเหลือ ณ วันที่ 30 กันยายน พ.ศ. 2566 (ยังไม่ได้ตรวจสอบ)</t>
  </si>
  <si>
    <t>ยอดคงเหลือ ณ วันที่ 30 กันยายน พ.ศ. 2565 (ยังไม่ได้ตรวจสอบ)</t>
  </si>
  <si>
    <t>ค่าใช้จ่ายในการออกหุ้น</t>
  </si>
  <si>
    <t>การเพิ่มหุ้นสามัญ</t>
  </si>
  <si>
    <t>สินทรัพย์อนุพันธ์ทางการเงิน</t>
  </si>
  <si>
    <t>กำไรจากมูลค่ายุติธรรมของอนุพันธ์ทางการเงิน</t>
  </si>
  <si>
    <t>เงินสดสุทธิ(ใช้ไปใน)ได้มาจากกิจกรรมลงทุน</t>
  </si>
  <si>
    <t>เงินสดสุทธิ(ใช้ไปใน)ได้มาจากกิจกรรมจัดหาเงิน</t>
  </si>
  <si>
    <t>(ขาดทุน) กำไรขั้นต้น</t>
  </si>
  <si>
    <t>(ขาดทุน) กำไรก่อนค่าใช้จ่าย</t>
  </si>
  <si>
    <t>(ขาดทุน) กำไรก่อนต้นทุนทางการเงิน</t>
  </si>
  <si>
    <t>(ขาดทุน) กำไรก่อนค่าใช้จ่ายภาษีเงินได้</t>
  </si>
  <si>
    <t>(ขาดทุน) กำไรเบ็ดเสร็จรวมสำหรับงวด</t>
  </si>
  <si>
    <t>(ขาดทุน) กำไรต่อหุ้น</t>
  </si>
  <si>
    <t>(ขาดทุน) กำไรต่อหุ้นขั้นพื้นฐาน (บาท)</t>
  </si>
  <si>
    <t>ขาดทุนเบ็ดเสร็จรวมสำหรับงวด</t>
  </si>
  <si>
    <t>(ขาดทุน) กำไรก่อนภาษีเงินได้</t>
  </si>
  <si>
    <t xml:space="preserve">เงินฝากสถาบันการเงินที่มีข้อจำกัดในการเบิกใช้(เพิ่มขึ้น)ลดลง </t>
  </si>
  <si>
    <t>เงินเบิกเกินบัญชีและเงินกู้ยืมระยะสั้น</t>
  </si>
  <si>
    <t>จากสถาบันการเงิน</t>
  </si>
  <si>
    <t>เงินสดรับจากเงินกู้ยืมระยะสั้นจากกิจการที่เกี่ยวข้องกัน</t>
  </si>
  <si>
    <t>เงินสดจ่ายคืนเงินกู้ยืมระยะสั้นจากกิจการที่เกี่ยวข้องกัน</t>
  </si>
  <si>
    <t>เงินสดและรายการเทียบเท่าเงินสด(ลดลง)เพิ่มขึ้นสุทธิ</t>
  </si>
  <si>
    <t xml:space="preserve">                                        (                                                       )</t>
  </si>
  <si>
    <t>เงินกู้ยืมจากกิจการที่เกี่ยวข้องกัน</t>
  </si>
  <si>
    <t>ยอดคงเหลือ ณ วันที่ 24 เมษายน พ.ศ. 2566</t>
  </si>
  <si>
    <t>รายได้ภาษีเงินได้</t>
  </si>
  <si>
    <t>รายได้ (ค่าใช้จ่าย) ภาษีเงินได้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</si>
</sst>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3">
    <numFmt numFmtId="41" formatCode="_-* #,##0_-;\-* #,##0_-;_-* &quot;-&quot;_-;_-@_-"/>
    <numFmt numFmtId="43" formatCode="_-* #,##0.00_-;\-* #,##0.00_-;_-* &quot;-&quot;??_-;_-@_-"/>
    <numFmt numFmtId="164" formatCode="#,##0;\(#,##0\)"/>
    <numFmt numFmtId="165" formatCode="#,##0;\(#,##0\);&quot;-&quot;;@"/>
    <numFmt numFmtId="166" formatCode="#,##0.00;\(#,##0.00\);&quot;-&quot;;@"/>
    <numFmt numFmtId="167" formatCode="_(* #,##0.00_);_(* \(#,##0.00\);_(* &quot;-&quot;??_);_(@_)"/>
    <numFmt numFmtId="168" formatCode="#,##0.00\ &quot;F&quot;;\-#,##0.00\ &quot;F&quot;"/>
    <numFmt numFmtId="169" formatCode="dd\-mmm\-yy_)"/>
    <numFmt numFmtId="170" formatCode="0.0%"/>
    <numFmt numFmtId="171" formatCode="0.00_)"/>
    <numFmt numFmtId="172" formatCode="_-* #,##0_฿_-;\-* #,##0_฿_-;_-* &quot;-&quot;_฿_-;_-@_-"/>
    <numFmt numFmtId="173" formatCode="_-* #,##0.00_฿_-;\-* #,##0.00_฿_-;_-* &quot;-&quot;??_฿_-;_-@_-"/>
    <numFmt numFmtId="174" formatCode="_-* #,##0&quot;฿&quot;_-;\-* #,##0&quot;฿&quot;_-;_-* &quot;-&quot;&quot;฿&quot;_-;_-@_-"/>
    <numFmt numFmtId="175" formatCode="_-* #,##0.00&quot;฿&quot;_-;\-* #,##0.00&quot;฿&quot;_-;_-* &quot;-&quot;??&quot;฿&quot;_-;_-@_-"/>
    <numFmt numFmtId="176" formatCode="_-* #,##0.00\ _€_-;\-* #,##0.00\ _€_-;_-* &quot;-&quot;??\ _€_-;_-@_-"/>
    <numFmt numFmtId="177" formatCode="_-* #,##0.00\ &quot;€&quot;_-;\-* #,##0.00\ &quot;€&quot;_-;_-* &quot;-&quot;??\ &quot;€&quot;_-;_-@_-"/>
    <numFmt numFmtId="178" formatCode="_-* #,##0_-;\-* #,##0_-;_-* &quot;-&quot;??_-;_-@_-"/>
    <numFmt numFmtId="179" formatCode="0.000"/>
    <numFmt numFmtId="180" formatCode="_(* #,##0.000_);_(* \(#,##0.000\);_(* &quot;-&quot;??_);_(@_)"/>
    <numFmt numFmtId="181" formatCode="\t&quot;฿&quot;#,##0.00_);[Red]\(\t&quot;฿&quot;#,##0.00\)"/>
    <numFmt numFmtId="182" formatCode="#,##0.000"/>
    <numFmt numFmtId="183" formatCode="B1mmm\-yy"/>
    <numFmt numFmtId="184" formatCode="0.000%"/>
  </numFmts>
  <fonts count="43">
    <font>
      <sz val="11"/>
      <color theme="1"/>
      <name val="Calibri"/>
      <family val="2"/>
      <scheme val="minor"/>
    </font>
    <font>
      <b/>
      <sz val="13"/>
      <name val="Browallia New"/>
      <family val="2"/>
    </font>
    <font>
      <sz val="13"/>
      <name val="Browallia New"/>
      <family val="2"/>
    </font>
    <font>
      <i/>
      <sz val="13"/>
      <name val="Browallia New"/>
      <family val="2"/>
    </font>
    <font>
      <b/>
      <sz val="13"/>
      <color rgb="FFFF0000"/>
      <name val="Browallia New"/>
      <family val="2"/>
    </font>
    <font>
      <sz val="13"/>
      <color rgb="FFFF0000"/>
      <name val="Browallia New"/>
      <family val="2"/>
    </font>
    <font>
      <sz val="14"/>
      <name val="Cordia New"/>
      <family val="2"/>
    </font>
    <font>
      <sz val="10"/>
      <name val="ApFont"/>
    </font>
    <font>
      <sz val="14"/>
      <name val="AngsanaUPC"/>
      <family val="1"/>
      <charset val="222"/>
    </font>
    <font>
      <sz val="10"/>
      <name val="Arial"/>
      <family val="2"/>
    </font>
    <font>
      <sz val="14"/>
      <name val="Angsana New"/>
      <family val="1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name val="ApFont"/>
      <charset val="222"/>
    </font>
    <font>
      <b/>
      <sz val="11"/>
      <name val="Times New Roman"/>
      <family val="1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color theme="1"/>
      <name val="Arial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rgb="FF9C0006"/>
      <name val="Calibri"/>
      <family val="2"/>
      <scheme val="minor"/>
    </font>
    <font>
      <b/>
      <sz val="10"/>
      <color rgb="FFFA7D0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0"/>
      <color rgb="FF7F7F7F"/>
      <name val="Calibri"/>
      <family val="2"/>
      <scheme val="minor"/>
    </font>
    <font>
      <sz val="10"/>
      <color rgb="FF006100"/>
      <name val="Calibri"/>
      <family val="2"/>
      <scheme val="minor"/>
    </font>
    <font>
      <sz val="10"/>
      <color rgb="FF3F3F76"/>
      <name val="Calibri"/>
      <family val="2"/>
      <scheme val="minor"/>
    </font>
    <font>
      <sz val="10"/>
      <color rgb="FFFA7D00"/>
      <name val="Calibri"/>
      <family val="2"/>
      <scheme val="minor"/>
    </font>
    <font>
      <sz val="10"/>
      <color rgb="FF9C6500"/>
      <name val="Calibri"/>
      <family val="2"/>
      <scheme val="minor"/>
    </font>
    <font>
      <b/>
      <sz val="10"/>
      <color rgb="FF3F3F3F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u/>
      <sz val="10"/>
      <color theme="10"/>
      <name val="Arial"/>
      <family val="2"/>
    </font>
    <font>
      <sz val="10"/>
      <name val="Arial"/>
      <family val="2"/>
      <charset val="222"/>
    </font>
    <font>
      <sz val="11"/>
      <color indexed="8"/>
      <name val="Arial"/>
      <family val="2"/>
    </font>
    <font>
      <sz val="10"/>
      <color theme="1"/>
      <name val="Arial Unicode MS"/>
      <family val="2"/>
    </font>
    <font>
      <u/>
      <sz val="10"/>
      <color theme="10"/>
      <name val="Georgia"/>
      <family val="1"/>
    </font>
    <font>
      <u/>
      <sz val="10"/>
      <color rgb="FF0563C1"/>
      <name val="Georgia"/>
      <family val="1"/>
    </font>
  </fonts>
  <fills count="35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81">
    <xf numFmtId="0" fontId="0" fillId="0" borderId="0"/>
    <xf numFmtId="167" fontId="6" fillId="0" borderId="0" applyFont="0" applyFill="0" applyBorder="0" applyAlignment="0" applyProtection="0"/>
    <xf numFmtId="0" fontId="7" fillId="0" borderId="0"/>
    <xf numFmtId="43" fontId="8" fillId="0" borderId="0" applyFont="0" applyFill="0" applyBorder="0" applyAlignment="0" applyProtection="0"/>
    <xf numFmtId="0" fontId="9" fillId="0" borderId="0"/>
    <xf numFmtId="0" fontId="10" fillId="0" borderId="0"/>
    <xf numFmtId="0" fontId="6" fillId="0" borderId="0"/>
    <xf numFmtId="43" fontId="6" fillId="0" borderId="0" applyFont="0" applyFill="0" applyBorder="0" applyAlignment="0" applyProtection="0"/>
    <xf numFmtId="0" fontId="15" fillId="0" borderId="0"/>
    <xf numFmtId="43" fontId="9" fillId="0" borderId="0" applyFont="0" applyFill="0" applyBorder="0" applyAlignment="0" applyProtection="0"/>
    <xf numFmtId="168" fontId="8" fillId="0" borderId="0"/>
    <xf numFmtId="169" fontId="8" fillId="0" borderId="0"/>
    <xf numFmtId="170" fontId="8" fillId="0" borderId="0"/>
    <xf numFmtId="38" fontId="17" fillId="33" borderId="0" applyNumberFormat="0" applyBorder="0" applyAlignment="0" applyProtection="0"/>
    <xf numFmtId="10" fontId="17" fillId="34" borderId="12" applyNumberFormat="0" applyBorder="0" applyAlignment="0" applyProtection="0"/>
    <xf numFmtId="37" fontId="18" fillId="0" borderId="0"/>
    <xf numFmtId="171" fontId="19" fillId="0" borderId="0"/>
    <xf numFmtId="0" fontId="15" fillId="0" borderId="0"/>
    <xf numFmtId="0" fontId="15" fillId="0" borderId="0"/>
    <xf numFmtId="10" fontId="9" fillId="0" borderId="0" applyFont="0" applyFill="0" applyBorder="0" applyAlignment="0" applyProtection="0"/>
    <xf numFmtId="9" fontId="15" fillId="0" borderId="0" applyFont="0" applyFill="0" applyBorder="0" applyAlignment="0" applyProtection="0"/>
    <xf numFmtId="1" fontId="9" fillId="0" borderId="13" applyNumberFormat="0" applyFill="0" applyAlignment="0" applyProtection="0">
      <alignment horizontal="center" vertical="center"/>
    </xf>
    <xf numFmtId="40" fontId="16" fillId="0" borderId="0"/>
    <xf numFmtId="17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0" fontId="6" fillId="0" borderId="0"/>
    <xf numFmtId="0" fontId="20" fillId="0" borderId="0"/>
    <xf numFmtId="0" fontId="9" fillId="0" borderId="0"/>
    <xf numFmtId="0" fontId="21" fillId="0" borderId="0"/>
    <xf numFmtId="0" fontId="22" fillId="0" borderId="0" applyNumberFormat="0" applyFill="0" applyBorder="0" applyAlignment="0" applyProtection="0">
      <alignment vertical="top"/>
      <protection locked="0"/>
    </xf>
    <xf numFmtId="176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3" fillId="0" borderId="0"/>
    <xf numFmtId="0" fontId="11" fillId="0" borderId="0"/>
    <xf numFmtId="43" fontId="11" fillId="0" borderId="0" applyFont="0" applyFill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8" fillId="8" borderId="10" applyNumberFormat="0" applyAlignment="0" applyProtection="0"/>
    <xf numFmtId="0" fontId="28" fillId="8" borderId="10" applyNumberFormat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3" borderId="0" applyNumberFormat="0" applyBorder="0" applyAlignment="0" applyProtection="0"/>
    <xf numFmtId="0" fontId="30" fillId="3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31" fillId="6" borderId="7" applyNumberFormat="0" applyAlignment="0" applyProtection="0"/>
    <xf numFmtId="0" fontId="31" fillId="6" borderId="7" applyNumberFormat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4" fillId="7" borderId="8" applyNumberFormat="0" applyAlignment="0" applyProtection="0"/>
    <xf numFmtId="0" fontId="34" fillId="7" borderId="8" applyNumberFormat="0" applyAlignment="0" applyProtection="0"/>
    <xf numFmtId="9" fontId="23" fillId="0" borderId="0" applyFont="0" applyFill="0" applyBorder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1" fillId="0" borderId="0"/>
    <xf numFmtId="0" fontId="20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9" fillId="0" borderId="0"/>
    <xf numFmtId="18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0" fillId="0" borderId="0"/>
    <xf numFmtId="0" fontId="36" fillId="0" borderId="0"/>
    <xf numFmtId="43" fontId="9" fillId="0" borderId="0" applyFont="0" applyFill="0" applyBorder="0" applyAlignment="0" applyProtection="0"/>
    <xf numFmtId="18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43" fontId="11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2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184" fontId="9" fillId="0" borderId="0" applyFont="0" applyFill="0" applyBorder="0" applyAlignment="0" applyProtection="0"/>
    <xf numFmtId="184" fontId="9" fillId="0" borderId="0" applyFont="0" applyFill="0" applyBorder="0" applyAlignment="0" applyProtection="0"/>
    <xf numFmtId="184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181" fontId="9" fillId="0" borderId="0" applyFont="0" applyFill="0" applyBorder="0" applyAlignment="0" applyProtection="0"/>
    <xf numFmtId="181" fontId="9" fillId="0" borderId="0" applyFont="0" applyFill="0" applyBorder="0" applyAlignment="0" applyProtection="0"/>
    <xf numFmtId="181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0" borderId="0"/>
    <xf numFmtId="0" fontId="9" fillId="0" borderId="0"/>
    <xf numFmtId="0" fontId="11" fillId="0" borderId="0"/>
    <xf numFmtId="9" fontId="2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9" fillId="0" borderId="0"/>
    <xf numFmtId="41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43" fontId="38" fillId="0" borderId="0" applyNumberFormat="0" applyFill="0" applyBorder="0" applyAlignment="0" applyProtection="0"/>
    <xf numFmtId="0" fontId="9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6" fillId="0" borderId="0"/>
    <xf numFmtId="0" fontId="40" fillId="0" borderId="0"/>
    <xf numFmtId="0" fontId="21" fillId="0" borderId="0"/>
    <xf numFmtId="43" fontId="40" fillId="0" borderId="0" applyFont="0" applyFill="0" applyBorder="0" applyAlignment="0" applyProtection="0"/>
    <xf numFmtId="0" fontId="41" fillId="0" borderId="14" applyNumberFormat="0" applyFill="0" applyAlignment="0">
      <protection locked="0"/>
    </xf>
    <xf numFmtId="0" fontId="42" fillId="0" borderId="0" applyNumberFormat="0" applyFill="0" applyBorder="0" applyAlignment="0">
      <protection locked="0"/>
    </xf>
    <xf numFmtId="0" fontId="21" fillId="0" borderId="0">
      <protection locked="0"/>
    </xf>
    <xf numFmtId="43" fontId="8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</cellStyleXfs>
  <cellXfs count="87">
    <xf numFmtId="0" fontId="0" fillId="0" borderId="0" xfId="0"/>
    <xf numFmtId="37" fontId="1" fillId="0" borderId="0" xfId="0" applyNumberFormat="1" applyFont="1" applyAlignment="1">
      <alignment vertical="center"/>
    </xf>
    <xf numFmtId="0" fontId="1" fillId="0" borderId="1" xfId="0" applyFont="1" applyBorder="1" applyAlignment="1">
      <alignment vertical="center"/>
    </xf>
    <xf numFmtId="37" fontId="1" fillId="0" borderId="1" xfId="0" applyNumberFormat="1" applyFont="1" applyBorder="1" applyAlignment="1">
      <alignment vertical="center"/>
    </xf>
    <xf numFmtId="0" fontId="1" fillId="0" borderId="0" xfId="0" quotePrefix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65" fontId="1" fillId="0" borderId="0" xfId="0" quotePrefix="1" applyNumberFormat="1" applyFont="1" applyAlignment="1">
      <alignment vertical="center"/>
    </xf>
    <xf numFmtId="165" fontId="1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Continuous" vertical="center"/>
    </xf>
    <xf numFmtId="165" fontId="2" fillId="0" borderId="0" xfId="0" applyNumberFormat="1" applyFont="1" applyAlignment="1">
      <alignment horizontal="left" vertical="center"/>
    </xf>
    <xf numFmtId="37" fontId="2" fillId="0" borderId="0" xfId="0" applyNumberFormat="1" applyFont="1" applyAlignment="1">
      <alignment horizontal="center" vertical="center"/>
    </xf>
    <xf numFmtId="37" fontId="1" fillId="0" borderId="0" xfId="0" quotePrefix="1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quotePrefix="1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165" fontId="2" fillId="0" borderId="0" xfId="0" quotePrefix="1" applyNumberFormat="1" applyFont="1" applyAlignment="1">
      <alignment horizontal="center" vertical="center"/>
    </xf>
    <xf numFmtId="165" fontId="1" fillId="0" borderId="0" xfId="0" applyNumberFormat="1" applyFont="1" applyAlignment="1">
      <alignment horizontal="right" vertical="center"/>
    </xf>
    <xf numFmtId="165" fontId="1" fillId="2" borderId="0" xfId="0" applyNumberFormat="1" applyFont="1" applyFill="1" applyAlignment="1">
      <alignment horizontal="right" vertical="center"/>
    </xf>
    <xf numFmtId="165" fontId="2" fillId="2" borderId="1" xfId="0" quotePrefix="1" applyNumberFormat="1" applyFont="1" applyFill="1" applyBorder="1" applyAlignment="1">
      <alignment horizontal="right" vertical="center"/>
    </xf>
    <xf numFmtId="165" fontId="2" fillId="2" borderId="0" xfId="0" quotePrefix="1" applyNumberFormat="1" applyFont="1" applyFill="1" applyAlignment="1">
      <alignment horizontal="right" vertical="center"/>
    </xf>
    <xf numFmtId="37" fontId="2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165" fontId="2" fillId="2" borderId="0" xfId="0" applyNumberFormat="1" applyFont="1" applyFill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3" fontId="2" fillId="0" borderId="0" xfId="0" applyNumberFormat="1" applyFont="1" applyAlignment="1">
      <alignment vertical="center"/>
    </xf>
    <xf numFmtId="165" fontId="1" fillId="0" borderId="1" xfId="0" applyNumberFormat="1" applyFont="1" applyBorder="1" applyAlignment="1">
      <alignment horizontal="right" vertical="center"/>
    </xf>
    <xf numFmtId="165" fontId="2" fillId="2" borderId="0" xfId="0" applyNumberFormat="1" applyFont="1" applyFill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165" fontId="2" fillId="0" borderId="0" xfId="0" applyNumberFormat="1" applyFont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/>
    </xf>
    <xf numFmtId="165" fontId="2" fillId="2" borderId="2" xfId="0" applyNumberFormat="1" applyFont="1" applyFill="1" applyBorder="1" applyAlignment="1">
      <alignment horizontal="right" vertical="center"/>
    </xf>
    <xf numFmtId="165" fontId="2" fillId="2" borderId="0" xfId="0" applyNumberFormat="1" applyFont="1" applyFill="1" applyAlignment="1">
      <alignment horizontal="left" vertical="center"/>
    </xf>
    <xf numFmtId="165" fontId="1" fillId="0" borderId="1" xfId="0" applyNumberFormat="1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166" fontId="2" fillId="2" borderId="2" xfId="0" applyNumberFormat="1" applyFont="1" applyFill="1" applyBorder="1" applyAlignment="1">
      <alignment horizontal="right" vertical="center"/>
    </xf>
    <xf numFmtId="165" fontId="2" fillId="0" borderId="1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quotePrefix="1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quotePrefix="1" applyFont="1" applyAlignment="1">
      <alignment vertical="center"/>
    </xf>
    <xf numFmtId="165" fontId="4" fillId="2" borderId="0" xfId="0" applyNumberFormat="1" applyFont="1" applyFill="1" applyAlignment="1">
      <alignment horizontal="right" vertical="center"/>
    </xf>
    <xf numFmtId="165" fontId="5" fillId="2" borderId="0" xfId="0" applyNumberFormat="1" applyFont="1" applyFill="1" applyAlignment="1">
      <alignment horizontal="right" vertical="center"/>
    </xf>
    <xf numFmtId="37" fontId="5" fillId="0" borderId="0" xfId="0" applyNumberFormat="1" applyFont="1" applyAlignment="1">
      <alignment vertical="center"/>
    </xf>
    <xf numFmtId="0" fontId="2" fillId="0" borderId="0" xfId="0" quotePrefix="1" applyFont="1" applyAlignment="1">
      <alignment horizontal="center" vertical="center"/>
    </xf>
    <xf numFmtId="37" fontId="2" fillId="0" borderId="0" xfId="0" quotePrefix="1" applyNumberFormat="1" applyFont="1" applyAlignment="1">
      <alignment vertical="center"/>
    </xf>
    <xf numFmtId="0" fontId="2" fillId="2" borderId="0" xfId="0" applyFont="1" applyFill="1" applyAlignment="1">
      <alignment vertical="center"/>
    </xf>
    <xf numFmtId="9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0" xfId="1" applyNumberFormat="1" applyFont="1" applyFill="1" applyAlignment="1">
      <alignment horizontal="right" vertical="center"/>
    </xf>
    <xf numFmtId="0" fontId="2" fillId="0" borderId="0" xfId="4" applyFont="1" applyAlignment="1">
      <alignment vertical="center"/>
    </xf>
    <xf numFmtId="164" fontId="2" fillId="0" borderId="0" xfId="5" applyNumberFormat="1" applyFont="1" applyAlignment="1">
      <alignment vertical="center"/>
    </xf>
    <xf numFmtId="37" fontId="1" fillId="0" borderId="0" xfId="2" quotePrefix="1" applyNumberFormat="1" applyFont="1" applyAlignment="1">
      <alignment vertical="center"/>
    </xf>
    <xf numFmtId="165" fontId="2" fillId="0" borderId="2" xfId="1" applyNumberFormat="1" applyFont="1" applyFill="1" applyBorder="1" applyAlignment="1">
      <alignment horizontal="right" vertical="center"/>
    </xf>
    <xf numFmtId="0" fontId="2" fillId="0" borderId="0" xfId="6" applyFont="1" applyAlignment="1">
      <alignment vertical="center"/>
    </xf>
    <xf numFmtId="165" fontId="2" fillId="0" borderId="1" xfId="1" quotePrefix="1" applyNumberFormat="1" applyFont="1" applyFill="1" applyBorder="1" applyAlignment="1">
      <alignment horizontal="right" vertical="center"/>
    </xf>
    <xf numFmtId="165" fontId="2" fillId="0" borderId="2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65" fontId="2" fillId="0" borderId="1" xfId="0" quotePrefix="1" applyNumberFormat="1" applyFont="1" applyBorder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165" fontId="2" fillId="0" borderId="0" xfId="0" quotePrefix="1" applyNumberFormat="1" applyFont="1" applyAlignment="1">
      <alignment horizontal="right" vertical="center"/>
    </xf>
    <xf numFmtId="166" fontId="2" fillId="0" borderId="2" xfId="1" applyNumberFormat="1" applyFont="1" applyFill="1" applyBorder="1" applyAlignment="1">
      <alignment horizontal="right" vertical="center"/>
    </xf>
    <xf numFmtId="165" fontId="2" fillId="0" borderId="0" xfId="1" quotePrefix="1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/>
    </xf>
    <xf numFmtId="165" fontId="2" fillId="0" borderId="0" xfId="1" applyNumberFormat="1" applyFont="1" applyFill="1" applyBorder="1" applyAlignment="1">
      <alignment horizontal="right" vertical="center"/>
    </xf>
    <xf numFmtId="165" fontId="2" fillId="0" borderId="0" xfId="3" applyNumberFormat="1" applyFont="1" applyFill="1" applyAlignment="1">
      <alignment horizontal="right" vertical="center"/>
    </xf>
    <xf numFmtId="165" fontId="2" fillId="0" borderId="1" xfId="2" applyNumberFormat="1" applyFont="1" applyBorder="1" applyAlignment="1">
      <alignment horizontal="right" vertical="center"/>
    </xf>
    <xf numFmtId="165" fontId="2" fillId="0" borderId="0" xfId="2" applyNumberFormat="1" applyFont="1" applyAlignment="1">
      <alignment horizontal="right" vertical="center"/>
    </xf>
    <xf numFmtId="165" fontId="2" fillId="0" borderId="0" xfId="278" applyNumberFormat="1" applyFont="1" applyFill="1" applyAlignment="1">
      <alignment horizontal="right" vertical="center"/>
    </xf>
    <xf numFmtId="165" fontId="2" fillId="2" borderId="0" xfId="1" applyNumberFormat="1" applyFont="1" applyFill="1" applyBorder="1" applyAlignment="1">
      <alignment horizontal="right" vertical="center"/>
    </xf>
    <xf numFmtId="37" fontId="2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65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37" fontId="2" fillId="0" borderId="1" xfId="0" applyNumberFormat="1" applyFont="1" applyBorder="1" applyAlignment="1">
      <alignment horizontal="justify" vertical="center"/>
    </xf>
    <xf numFmtId="164" fontId="1" fillId="0" borderId="3" xfId="0" applyNumberFormat="1" applyFont="1" applyBorder="1" applyAlignment="1">
      <alignment horizontal="center" vertical="center"/>
    </xf>
  </cellXfs>
  <cellStyles count="281">
    <cellStyle name="20% - Accent1 2" xfId="41" xr:uid="{AA964218-BC58-4CE0-92E7-B1ED16CFD0FC}"/>
    <cellStyle name="20% - Accent1 3" xfId="42" xr:uid="{090E37E6-E51D-4E6A-ACC8-A35B0B16CE7C}"/>
    <cellStyle name="20% - Accent2 2" xfId="43" xr:uid="{42B25627-D207-4776-8C74-6C22761BE49B}"/>
    <cellStyle name="20% - Accent2 3" xfId="44" xr:uid="{97439CA7-3D47-48AC-BE60-BFDE566DD661}"/>
    <cellStyle name="20% - Accent3 2" xfId="45" xr:uid="{0CA45C9A-DF25-4B4F-BD9A-F4CC74E125E8}"/>
    <cellStyle name="20% - Accent3 3" xfId="46" xr:uid="{32A2326F-E226-4784-9742-1CAE228CA4FB}"/>
    <cellStyle name="20% - Accent4 2" xfId="47" xr:uid="{7D431996-A783-45C9-8F66-1EE20D7D062F}"/>
    <cellStyle name="20% - Accent4 3" xfId="48" xr:uid="{9C0F4A8F-6181-4910-A3F0-B2BC58E75FB0}"/>
    <cellStyle name="20% - Accent5 2" xfId="49" xr:uid="{01EDE8B8-64B0-418F-9798-0FDA206054D0}"/>
    <cellStyle name="20% - Accent5 3" xfId="50" xr:uid="{A3E2577A-0DF7-4754-BA6A-8FEF2EA8943B}"/>
    <cellStyle name="20% - Accent6 2" xfId="51" xr:uid="{F753000F-D10F-4B7B-8DF9-FD9626B481B2}"/>
    <cellStyle name="20% - Accent6 3" xfId="52" xr:uid="{E49680F3-9A2A-4591-AB1B-0048E123EC2F}"/>
    <cellStyle name="40% - Accent1 2" xfId="53" xr:uid="{D4E3AC55-C119-4D39-8E5D-2DE69E3757B5}"/>
    <cellStyle name="40% - Accent1 3" xfId="54" xr:uid="{16D12B71-61DE-4D5D-A77D-7342076DDF24}"/>
    <cellStyle name="40% - Accent2 2" xfId="55" xr:uid="{AAE0086C-68C2-414B-BB53-E90E40BD9A3E}"/>
    <cellStyle name="40% - Accent2 3" xfId="56" xr:uid="{59AACC52-03D0-4B00-AB99-1148B2D45B34}"/>
    <cellStyle name="40% - Accent3 2" xfId="57" xr:uid="{CF38B5AF-AC15-4E60-AF36-79998EFD5DEA}"/>
    <cellStyle name="40% - Accent3 3" xfId="58" xr:uid="{06911415-67A7-46AF-BFB7-E3A10E5BC70E}"/>
    <cellStyle name="40% - Accent4 2" xfId="59" xr:uid="{65BD86B1-637D-4765-AB83-778CBE68BBA6}"/>
    <cellStyle name="40% - Accent4 3" xfId="60" xr:uid="{8E27E119-D610-4483-AE43-63B08912D4E6}"/>
    <cellStyle name="40% - Accent5 2" xfId="61" xr:uid="{311410F6-A560-4822-A836-84E4E148469E}"/>
    <cellStyle name="40% - Accent5 3" xfId="62" xr:uid="{59377C1F-AC1F-4B7D-BF2B-C80206D0269D}"/>
    <cellStyle name="40% - Accent6 2" xfId="63" xr:uid="{BA1A8628-1752-4077-A2E9-FABBDB5BAE97}"/>
    <cellStyle name="40% - Accent6 3" xfId="64" xr:uid="{DD7ABE4D-47CC-4085-835E-D72B16D178E6}"/>
    <cellStyle name="60% - Accent1 2" xfId="65" xr:uid="{48A8BD43-6248-4DA7-BDA4-77EC414226A2}"/>
    <cellStyle name="60% - Accent1 3" xfId="66" xr:uid="{B649D174-E42C-4B2F-85F9-97E3427AEBAD}"/>
    <cellStyle name="60% - Accent2 2" xfId="67" xr:uid="{C24FC3D0-9814-499F-A3B4-65BE14A2F6AA}"/>
    <cellStyle name="60% - Accent2 3" xfId="68" xr:uid="{027A4B4A-2993-470A-AEF0-5953ECC44C55}"/>
    <cellStyle name="60% - Accent3 2" xfId="69" xr:uid="{BDDAA16F-E7B1-4864-8F3A-F796F644BDC0}"/>
    <cellStyle name="60% - Accent3 3" xfId="70" xr:uid="{6B8E5BAF-66E9-47BB-BC34-1B6173CB1F3D}"/>
    <cellStyle name="60% - Accent4 2" xfId="71" xr:uid="{76CDEC25-C9BC-45B4-AF55-1D411A431D3B}"/>
    <cellStyle name="60% - Accent4 3" xfId="72" xr:uid="{0E338DF0-D5AB-4F4B-8A1E-C568586E1027}"/>
    <cellStyle name="60% - Accent5 2" xfId="73" xr:uid="{2073E64E-A271-402C-9991-280A11EAFFD9}"/>
    <cellStyle name="60% - Accent5 3" xfId="74" xr:uid="{DE75FA0B-AB5B-4467-A773-E94676B641D8}"/>
    <cellStyle name="60% - Accent6 2" xfId="75" xr:uid="{707282F9-B858-4187-8B24-90B68C4B4734}"/>
    <cellStyle name="60% - Accent6 3" xfId="76" xr:uid="{20FB61A4-95C4-47A9-846B-6ACBAED1D7E2}"/>
    <cellStyle name="Accent1 2" xfId="77" xr:uid="{EDD9234C-46EF-489E-804C-A87CDFE5782B}"/>
    <cellStyle name="Accent1 3" xfId="78" xr:uid="{6F51D19F-C99C-47A3-AB64-40E0A22DCE1C}"/>
    <cellStyle name="Accent2 2" xfId="79" xr:uid="{D0DEE18D-3C90-4D5E-8026-14BE0A5550EF}"/>
    <cellStyle name="Accent2 3" xfId="80" xr:uid="{630242A5-725D-4BAB-A53B-7BD5DEF2AAC6}"/>
    <cellStyle name="Accent3 2" xfId="81" xr:uid="{B4C1D3D6-06D9-4CE0-8D7C-5B6C3F6226B2}"/>
    <cellStyle name="Accent3 3" xfId="82" xr:uid="{55DCF762-5B2F-4568-A6B0-30CE99578C61}"/>
    <cellStyle name="Accent4 2" xfId="83" xr:uid="{37F626C5-8AB1-42A7-883B-8EA071D58C1B}"/>
    <cellStyle name="Accent4 3" xfId="84" xr:uid="{685F0592-4303-4F60-9C20-FA33AC4DD38B}"/>
    <cellStyle name="Accent5 2" xfId="85" xr:uid="{18FC47A5-5177-473C-BEFF-6CDEBDBCBBA0}"/>
    <cellStyle name="Accent5 3" xfId="86" xr:uid="{9B677219-8C62-4D1B-A2F2-CB234BE0D50A}"/>
    <cellStyle name="Accent6 2" xfId="87" xr:uid="{5E5CBD0D-4570-48F7-90F7-A439C527FC38}"/>
    <cellStyle name="Accent6 3" xfId="88" xr:uid="{BC0D67ED-4808-4A73-BAD9-8C3E4C4D6A9D}"/>
    <cellStyle name="Bad 2" xfId="89" xr:uid="{802BC40E-59E9-4302-ADD4-92C52044D4CE}"/>
    <cellStyle name="Bad 3" xfId="90" xr:uid="{A313FF92-13B8-4DE0-9711-037B87DFB4F0}"/>
    <cellStyle name="Calculation 2" xfId="91" xr:uid="{02EC873B-4C7C-4128-839E-EB37F6F7ED95}"/>
    <cellStyle name="Calculation 3" xfId="92" xr:uid="{6FE9B6EE-B125-4FE6-8B1B-360E2E301FC8}"/>
    <cellStyle name="Check Cell 2" xfId="93" xr:uid="{F58159D8-239C-4476-8609-B74CEC12352A}"/>
    <cellStyle name="Check Cell 3" xfId="94" xr:uid="{E0C5B51F-00B0-4656-819E-82E542F8FB91}"/>
    <cellStyle name="Comma 10" xfId="141" xr:uid="{F52685B8-D5F0-4487-BE0D-C4E911807B09}"/>
    <cellStyle name="Comma 11" xfId="142" xr:uid="{F94A2BC6-1092-452D-8B79-FED45F17EF77}"/>
    <cellStyle name="Comma 12" xfId="143" xr:uid="{4C74056D-DB36-4657-9A30-D86035C661D2}"/>
    <cellStyle name="Comma 13" xfId="144" xr:uid="{72019D81-7A04-4EFB-956A-FFC7D10E273D}"/>
    <cellStyle name="Comma 14" xfId="145" xr:uid="{A8F28652-E1CE-4BE5-B0F2-4590D5AE32B7}"/>
    <cellStyle name="Comma 15" xfId="146" xr:uid="{FEA0A878-ED88-45B7-89AF-43C8877FD666}"/>
    <cellStyle name="Comma 16" xfId="147" xr:uid="{15562797-A0D1-4E6C-8F3A-C6C1D68EB519}"/>
    <cellStyle name="Comma 17" xfId="148" xr:uid="{1BD2EC42-5866-4548-9E23-EC7ECEE61F0C}"/>
    <cellStyle name="Comma 18" xfId="149" xr:uid="{0B49C81F-163A-49C0-A7BF-5CFACF5A5755}"/>
    <cellStyle name="Comma 19" xfId="124" xr:uid="{20FE9303-57F1-4CCE-A06D-BA7B91EB5962}"/>
    <cellStyle name="Comma 2" xfId="1" xr:uid="{310876F5-6923-4FEA-B67A-60ACB0483327}"/>
    <cellStyle name="Comma 2 10" xfId="7" xr:uid="{83C6CA49-D302-4A03-97DD-E65442B8A237}"/>
    <cellStyle name="Comma 2 17 3" xfId="274" xr:uid="{9686A3B8-1B1B-46C6-BFE8-AA897647A719}"/>
    <cellStyle name="Comma 2 2" xfId="32" xr:uid="{9A20192C-781A-41B7-9C28-2DE992DE4B77}"/>
    <cellStyle name="Comma 2 2 10" xfId="132" xr:uid="{BC9ED43C-E281-4ECB-954F-884A98142BD2}"/>
    <cellStyle name="Comma 2 2 11" xfId="267" xr:uid="{6B6CE98A-1917-48D5-97C7-541317243A4B}"/>
    <cellStyle name="Comma 2 2 2" xfId="125" xr:uid="{097FA396-E7BF-43DE-A800-18BA6CCA1D77}"/>
    <cellStyle name="Comma 2 2 3" xfId="150" xr:uid="{6F28167A-53F8-4A80-AF14-A2B2ED69B7C7}"/>
    <cellStyle name="Comma 2 2 4" xfId="151" xr:uid="{8FDFBE23-C64E-40A0-8FC3-EF336699C2C3}"/>
    <cellStyle name="Comma 2 2 5" xfId="152" xr:uid="{9B127F66-3183-424C-B16C-D5B0DCA0A16A}"/>
    <cellStyle name="Comma 2 2 6" xfId="153" xr:uid="{6EAB188B-5061-4ECB-A7D3-1B206D86347C}"/>
    <cellStyle name="Comma 2 2 7" xfId="154" xr:uid="{DC5F7FAA-777E-4A62-AD6A-E6E214762E93}"/>
    <cellStyle name="Comma 2 2 8" xfId="155" xr:uid="{BC683177-BD59-4714-8F45-9C9E8DDDB199}"/>
    <cellStyle name="Comma 2 2 9" xfId="122" xr:uid="{D725D6BE-B661-4F57-BCC6-53E0DC38BE4E}"/>
    <cellStyle name="Comma 2 25" xfId="268" xr:uid="{E7F8ADAF-26EA-44E0-8503-F96F14A67685}"/>
    <cellStyle name="Comma 2 3" xfId="156" xr:uid="{220849EE-B3C6-4D5C-BA70-29B4764303D6}"/>
    <cellStyle name="Comma 2 3 2" xfId="157" xr:uid="{63C78C8E-81BD-47C9-9169-2212254CCEBD}"/>
    <cellStyle name="Comma 2 3 3" xfId="158" xr:uid="{E0308DDE-A4EF-4668-A8A3-6C24F353A71F}"/>
    <cellStyle name="Comma 2 3 4" xfId="159" xr:uid="{011E3269-A157-45AE-BA04-148E84AD7596}"/>
    <cellStyle name="Comma 2 3 5" xfId="160" xr:uid="{22C7AA7D-ABE5-4350-B67D-A4FC0D08E137}"/>
    <cellStyle name="Comma 2 4" xfId="161" xr:uid="{2F8FC7CF-E41A-4E55-8BA8-D59C43DF9EEB}"/>
    <cellStyle name="Comma 2 4 2" xfId="162" xr:uid="{585EEC0A-598E-42BF-95CF-F110766F4267}"/>
    <cellStyle name="Comma 2 4 3" xfId="163" xr:uid="{E8F272A8-6BA3-49A7-B90C-6266F83C9CE9}"/>
    <cellStyle name="Comma 2 4 4" xfId="164" xr:uid="{5DD0B426-CBC1-4231-A194-54BB3E10A8B1}"/>
    <cellStyle name="Comma 2 4 5" xfId="165" xr:uid="{F48C7BED-D7B3-47EE-869D-36113BDD2057}"/>
    <cellStyle name="Comma 2 4 6" xfId="166" xr:uid="{2B5470BA-7ED7-4F14-B92D-D110B3BA31C3}"/>
    <cellStyle name="Comma 2 5" xfId="167" xr:uid="{A8B52A17-8319-492C-AFF1-E797C61989E0}"/>
    <cellStyle name="Comma 2 6" xfId="168" xr:uid="{4773909E-603E-486B-8AA1-E79CDD941C12}"/>
    <cellStyle name="Comma 2 7" xfId="169" xr:uid="{956F0D24-84E1-4602-89B6-A1390D084F43}"/>
    <cellStyle name="Comma 2 8" xfId="170" xr:uid="{5D953C00-E663-41E1-B28C-C14DE14FFB89}"/>
    <cellStyle name="Comma 2 9" xfId="171" xr:uid="{2F0A476C-ED45-4539-AAAD-5797C5E9040C}"/>
    <cellStyle name="Comma 20" xfId="255" xr:uid="{7390A242-7EFC-48C7-AA0E-D59CF1FF073C}"/>
    <cellStyle name="Comma 21" xfId="260" xr:uid="{17BBC072-ADA6-41E6-A6DB-DA3DE3AE36B4}"/>
    <cellStyle name="Comma 22" xfId="262" xr:uid="{CBC8A832-5BB1-471E-9560-1D0C25A081D9}"/>
    <cellStyle name="Comma 23" xfId="264" xr:uid="{CEB10653-1D39-42A8-B15A-3F3B70ED47B2}"/>
    <cellStyle name="Comma 24" xfId="269" xr:uid="{B66A33DC-14E6-40BE-B355-64A80354E5A7}"/>
    <cellStyle name="Comma 24 2" xfId="3" xr:uid="{4B9B52F6-26A7-4515-8FAD-9AF28171EBC6}"/>
    <cellStyle name="Comma 24 2 2" xfId="278" xr:uid="{BBC65C29-FF25-495A-95B1-E460947C106E}"/>
    <cellStyle name="Comma 25" xfId="266" xr:uid="{4899CE6B-81B1-4616-94F9-EFF1E55EFA3C}"/>
    <cellStyle name="Comma 3" xfId="9" xr:uid="{1C947B37-7145-4240-B558-05B974D38E72}"/>
    <cellStyle name="Comma 3 2" xfId="33" xr:uid="{CE88C175-D708-4D44-BA31-7D8AD297ECF1}"/>
    <cellStyle name="Comma 3 2 2" xfId="172" xr:uid="{0E306529-C8EF-459E-A503-BDA614A67EFA}"/>
    <cellStyle name="Comma 3 2 3" xfId="131" xr:uid="{A72EF5A7-348D-497A-843A-E09AAE948A34}"/>
    <cellStyle name="Comma 3 3" xfId="173" xr:uid="{FC02DA00-BBDB-4367-9582-D688C230C053}"/>
    <cellStyle name="Comma 3 3 2" xfId="174" xr:uid="{A6B39C8A-1C3A-463E-B931-3E5A8F268310}"/>
    <cellStyle name="Comma 3 3 3" xfId="175" xr:uid="{06830832-CE6D-49DC-9D13-C385EBEE7240}"/>
    <cellStyle name="Comma 3 3 4" xfId="176" xr:uid="{F4638C92-595B-4607-B9B0-A8F84264EB38}"/>
    <cellStyle name="Comma 3 4" xfId="177" xr:uid="{267E932B-7A73-42E2-8940-B59A44A86C3A}"/>
    <cellStyle name="Comma 3 5" xfId="270" xr:uid="{82344AA3-A5B1-4E27-B4F8-1D45919D1931}"/>
    <cellStyle name="Comma 4" xfId="40" xr:uid="{9385FBBE-D3BB-42CD-80FE-759B6496B3E8}"/>
    <cellStyle name="Comma 4 2" xfId="178" xr:uid="{B39AB4D7-BAE1-4ACD-B75C-AF004B29C9A2}"/>
    <cellStyle name="Comma 4 3" xfId="179" xr:uid="{9E93A958-DE72-4AD0-9A29-7BF167FBE11E}"/>
    <cellStyle name="Comma 4 4" xfId="133" xr:uid="{81500E43-74FA-4B4C-94AC-E57AFC61B112}"/>
    <cellStyle name="Comma 5" xfId="37" xr:uid="{F90E3C13-EC2F-4994-9D85-F8E3B70D5B44}"/>
    <cellStyle name="Comma 5 2" xfId="180" xr:uid="{200DFE28-7B8D-4875-A8E6-B72588E0561E}"/>
    <cellStyle name="Comma 5 2 2" xfId="259" xr:uid="{6D808ECE-0938-42F6-91FD-6BE563E64FD7}"/>
    <cellStyle name="Comma 5 3" xfId="181" xr:uid="{05C83B4B-F8C2-4B7D-A6AD-7A61EC67C631}"/>
    <cellStyle name="Comma 5 4" xfId="182" xr:uid="{B6DEEAB1-A799-4CF1-844A-9D24B5E87D88}"/>
    <cellStyle name="Comma 5 5" xfId="183" xr:uid="{D35AA5B7-63E4-4E7F-84DA-2E0B0E1B9B4E}"/>
    <cellStyle name="Comma 5 6" xfId="184" xr:uid="{7F60681D-0F26-41D7-AF6D-B916D75CC394}"/>
    <cellStyle name="Comma 5 7" xfId="140" xr:uid="{1625BB30-197A-49E9-8F3B-C4407B680340}"/>
    <cellStyle name="Comma 6" xfId="119" xr:uid="{0BF19D83-E066-402D-8733-59B06717744C}"/>
    <cellStyle name="Comma 6 2" xfId="185" xr:uid="{A36961EA-07BB-48DE-984D-57F0072FF822}"/>
    <cellStyle name="Comma 7" xfId="186" xr:uid="{491C2F57-5791-4E9B-832B-9D9AB1E1D3D3}"/>
    <cellStyle name="Comma 7 2" xfId="187" xr:uid="{93A3F9A9-6900-4EDA-89A1-786DDE8CFBDA}"/>
    <cellStyle name="Comma 8" xfId="188" xr:uid="{C92FA7B0-1D9A-42DF-B981-521DC19532A9}"/>
    <cellStyle name="Comma 8 2" xfId="189" xr:uid="{6B30689A-BF53-49AD-9ED6-0FCE91EB012F}"/>
    <cellStyle name="Comma 8 3" xfId="190" xr:uid="{CEBC0D5D-1B42-4465-82E5-6F69F7B646B1}"/>
    <cellStyle name="Comma 8 4" xfId="191" xr:uid="{8F4B8BD8-B52F-4C07-B0CD-8941B4D1467F}"/>
    <cellStyle name="Comma 9" xfId="192" xr:uid="{CBBAA0B7-02D8-418D-8B59-27B59BCE5002}"/>
    <cellStyle name="comma zerodec" xfId="10" xr:uid="{161BAADF-F60E-45B6-A596-07FA661E9A95}"/>
    <cellStyle name="Currency 2" xfId="34" xr:uid="{CED67D55-1D9E-4096-BD9C-62180DE90861}"/>
    <cellStyle name="Currency1" xfId="11" xr:uid="{4DA76C8A-6F8D-4806-B4FC-40B755117E9C}"/>
    <cellStyle name="Dollar (zero dec)" xfId="12" xr:uid="{A0145840-B816-4429-8891-A3A45A2B0EF7}"/>
    <cellStyle name="Explanatory Text 2" xfId="95" xr:uid="{2A43D528-0204-485F-9D4E-893FF911CC92}"/>
    <cellStyle name="Explanatory Text 3" xfId="96" xr:uid="{4402AD5B-97F4-4006-8561-48AA99D6C44D}"/>
    <cellStyle name="Good 2" xfId="97" xr:uid="{F0B924DF-D4C4-4F14-9083-B5A52D1F1C3F}"/>
    <cellStyle name="Good 3" xfId="98" xr:uid="{86CF8A88-9F65-412D-8AC4-E2CA50B7C4F5}"/>
    <cellStyle name="Grey" xfId="13" xr:uid="{51D27661-C4E4-44DD-9F13-AD809D7F1E9D}"/>
    <cellStyle name="Heading 1 2" xfId="99" xr:uid="{EAB087B7-15A7-46BD-89C7-7D4C16376627}"/>
    <cellStyle name="Heading 2 2" xfId="100" xr:uid="{794FAC88-FBBD-4FA8-80BC-87D4F0F47C25}"/>
    <cellStyle name="Heading 3 2" xfId="101" xr:uid="{6BD6C498-1CA4-4121-8D2C-DA397BC26BCF}"/>
    <cellStyle name="Heading 4 2" xfId="102" xr:uid="{6A114AA6-A79D-48BA-A4C3-1A34F7FC3E60}"/>
    <cellStyle name="Hyperlink 2" xfId="31" xr:uid="{36F885B6-4400-469C-8B13-34F0F68E8721}"/>
    <cellStyle name="Hyperlink 2 4" xfId="276" xr:uid="{80149B72-099A-4B44-A0A3-EB39199FA08A}"/>
    <cellStyle name="Hyperlink 3" xfId="257" xr:uid="{73DF1CBC-DEB5-4183-A1A0-2C2F14A94B41}"/>
    <cellStyle name="Hyperlink 4" xfId="275" xr:uid="{68325D37-EB5B-4448-ABB5-10730E98B243}"/>
    <cellStyle name="Input [yellow]" xfId="14" xr:uid="{2E130435-BCBD-4D45-AB36-1CB504D0ADCB}"/>
    <cellStyle name="Input 2" xfId="103" xr:uid="{9A924503-74B6-4F95-95ED-458CA4083DB7}"/>
    <cellStyle name="Input 3" xfId="104" xr:uid="{91B9B269-08FE-4BB9-A3C3-F1905F4D3B38}"/>
    <cellStyle name="Linked Cell 2" xfId="105" xr:uid="{76AEF5E2-FB69-481C-A5C8-17EE40C337E1}"/>
    <cellStyle name="Linked Cell 3" xfId="106" xr:uid="{79BB90AD-C181-44B5-A8B3-6D9F52442A77}"/>
    <cellStyle name="Neutral 2" xfId="107" xr:uid="{CA87D10A-C6B0-41C6-A01F-498D1E0D8905}"/>
    <cellStyle name="Neutral 3" xfId="108" xr:uid="{2DCB948E-78E5-47FC-AEF9-7AAF063017F9}"/>
    <cellStyle name="no dec" xfId="15" xr:uid="{872C0383-95B7-4D03-9596-77D86C8C63C0}"/>
    <cellStyle name="Normal" xfId="0" builtinId="0"/>
    <cellStyle name="Normal - Style1" xfId="16" xr:uid="{3A5B67A5-C5EF-4F67-9CE4-AB79FBF1FCB3}"/>
    <cellStyle name="Normal 10" xfId="193" xr:uid="{7577081E-913B-4EC1-A725-CC488071A75C}"/>
    <cellStyle name="Normal 10 4" xfId="273" xr:uid="{45BF5DCF-BED4-4708-97FD-9FF747716D97}"/>
    <cellStyle name="Normal 11" xfId="194" xr:uid="{FABB9428-71A4-4F56-B0DE-CA4C8DAB9EAD}"/>
    <cellStyle name="Normal 12" xfId="195" xr:uid="{CE75086C-2306-482F-8E54-2A9C3D612892}"/>
    <cellStyle name="Normal 13" xfId="196" xr:uid="{E5A7D87D-1757-4CB2-B1EB-10E40D1D329B}"/>
    <cellStyle name="Normal 14" xfId="197" xr:uid="{245FE6AC-F09B-4822-9D3B-1C4BE9034974}"/>
    <cellStyle name="Normal 15" xfId="198" xr:uid="{FEDB74FD-24D5-48BB-9668-751420523367}"/>
    <cellStyle name="Normal 16" xfId="199" xr:uid="{815C633C-513E-4D0D-ADC4-F84B0820332F}"/>
    <cellStyle name="Normal 17" xfId="200" xr:uid="{CB617F3C-728B-4475-B449-CA89E8CBDE55}"/>
    <cellStyle name="Normal 18" xfId="201" xr:uid="{074E96BD-8B4E-466A-94D9-A57A247B74C8}"/>
    <cellStyle name="Normal 19" xfId="202" xr:uid="{38E80104-7727-47CA-8AB3-5B2EC9D7C287}"/>
    <cellStyle name="Normal 2" xfId="6" xr:uid="{28928F98-91C6-4072-A4C7-3F7C0440872C}"/>
    <cellStyle name="Normal 2 2" xfId="2" xr:uid="{5B4ACD23-1E9D-48E6-A0F0-5E871853F3A1}"/>
    <cellStyle name="Normal 2 2 2" xfId="35" xr:uid="{0F5CFFB9-47F6-4F9A-9DF6-55760BEB50AC}"/>
    <cellStyle name="Normal 2 2 2 2" xfId="121" xr:uid="{4DA6D95C-0B55-4CFA-9CE8-DAFFFCF9DC85}"/>
    <cellStyle name="Normal 2 2 2 2 2" xfId="271" xr:uid="{6E9C70B8-0F44-49FC-8E88-DBC230CE8541}"/>
    <cellStyle name="Normal 2 2 2 3" xfId="204" xr:uid="{E092EFFF-CF97-4F2D-8C3D-F4842983732C}"/>
    <cellStyle name="Normal 2 2 2 4" xfId="205" xr:uid="{5DDDAC22-CCFB-4757-A549-809879592FF1}"/>
    <cellStyle name="Normal 2 2 2 5" xfId="203" xr:uid="{3B799EED-36A2-4E6F-B24A-751C507B7F1A}"/>
    <cellStyle name="Normal 2 2 3" xfId="206" xr:uid="{09BE14CB-2829-4ED6-BC63-50B27CEE2BAE}"/>
    <cellStyle name="Normal 2 2 4" xfId="207" xr:uid="{DEA0764D-AF31-4C14-B011-C385D5CC36EE}"/>
    <cellStyle name="Normal 2 2 5" xfId="208" xr:uid="{319258D4-5CB6-4016-9B69-C1EF4862C3A2}"/>
    <cellStyle name="Normal 2 3" xfId="29" xr:uid="{6CDAC72D-827F-4B50-869D-D8B0847002BD}"/>
    <cellStyle name="Normal 2 4" xfId="209" xr:uid="{1D32E1C6-93E0-4351-8F59-4D7DC1B21C46}"/>
    <cellStyle name="Normal 2 5" xfId="210" xr:uid="{AB9BC94E-BDCD-4A73-87C4-6D0125754F08}"/>
    <cellStyle name="Normal 2 6" xfId="211" xr:uid="{58B628C0-28FF-45C9-99E1-E8E4FF6AA5FB}"/>
    <cellStyle name="Normal 2 7" xfId="212" xr:uid="{3DE10C93-1420-4046-B44A-8699FA529C69}"/>
    <cellStyle name="Normal 2 8" xfId="213" xr:uid="{792ACC10-CC9D-4D43-BE5A-158BD544B9FE}"/>
    <cellStyle name="Normal 2 9" xfId="214" xr:uid="{73DB07C5-FDB0-425A-BF62-962292A2B90E}"/>
    <cellStyle name="Normal 20" xfId="215" xr:uid="{F6A286F4-B001-4907-B688-8B1062F75D5E}"/>
    <cellStyle name="Normal 21" xfId="123" xr:uid="{7F743EF1-0D78-4480-941D-E4611AD4A872}"/>
    <cellStyle name="Normal 22" xfId="256" xr:uid="{BCF5F46F-6391-4D9A-A08E-724906B3FAA9}"/>
    <cellStyle name="Normal 23" xfId="261" xr:uid="{DCA93DD6-E34F-422B-80EE-5DCEBB02F48D}"/>
    <cellStyle name="Normal 24" xfId="120" xr:uid="{15BEA497-12D9-42F8-AD9B-83E33955FEAC}"/>
    <cellStyle name="Normal 3" xfId="8" xr:uid="{1F6DB4BF-C1F7-4321-AE85-8C8886A3F227}"/>
    <cellStyle name="Normal 3 2" xfId="17" xr:uid="{A5FE6817-7E5C-407F-8EF8-ACFD70453A5F}"/>
    <cellStyle name="Normal 3 2 2" xfId="118" xr:uid="{2B500311-9C0F-48B1-BEDE-9848CA8F46A7}"/>
    <cellStyle name="Normal 3 3" xfId="18" xr:uid="{BEA96EB6-4F48-44F4-9C1A-AA799B9452D0}"/>
    <cellStyle name="Normal 3 3 2" xfId="216" xr:uid="{6EE33FAC-F0A3-4290-9383-105A11FEE110}"/>
    <cellStyle name="Normal 3 4" xfId="30" xr:uid="{C3B49FF9-3C41-4A71-965B-B26FC6B035E2}"/>
    <cellStyle name="Normal 3 4 2" xfId="263" xr:uid="{5A1F1271-787A-4253-A8F4-36FBCBA95096}"/>
    <cellStyle name="Normal 3 5" xfId="117" xr:uid="{505BD746-8F45-4FE6-B497-4188BF2F6321}"/>
    <cellStyle name="Normal 3 6" xfId="126" xr:uid="{5E65382C-6F17-4355-A674-A3CB003B5DEF}"/>
    <cellStyle name="Normal 4" xfId="38" xr:uid="{B5F83CBA-DDDA-4BC7-9252-01B60D25AE0C}"/>
    <cellStyle name="Normal 4 2" xfId="217" xr:uid="{5A9E1DB3-1820-4BE0-8371-15C2F199AF15}"/>
    <cellStyle name="Normal 4 2 5" xfId="277" xr:uid="{08614C2E-0AA5-4544-B681-56CBF1B33CD4}"/>
    <cellStyle name="Normal 4 3" xfId="258" xr:uid="{E1D1AE32-E7E7-48AE-B332-D503E6984282}"/>
    <cellStyle name="Normal 4 4" xfId="134" xr:uid="{96CF26A6-AEAB-43BF-9C8D-672EE145DC26}"/>
    <cellStyle name="Normal 5" xfId="39" xr:uid="{9386A98A-B34E-478D-A300-1D20D07EC94F}"/>
    <cellStyle name="Normal 5 2" xfId="218" xr:uid="{B1C937A0-B2EC-44B1-9990-B9ACB4375A7D}"/>
    <cellStyle name="Normal 5 3" xfId="135" xr:uid="{5C7C8247-B493-40C8-B813-FC5996FD2688}"/>
    <cellStyle name="Normal 55" xfId="280" xr:uid="{BB82F208-3A69-4FA4-AC10-8D1E2E7D1583}"/>
    <cellStyle name="Normal 6" xfId="28" xr:uid="{B5CDEDF4-C346-4502-86DF-03468B2D8338}"/>
    <cellStyle name="Normal 6 2" xfId="220" xr:uid="{5AA7A901-0733-44B9-AF71-50D3AD476DC9}"/>
    <cellStyle name="Normal 6 3" xfId="219" xr:uid="{5B67B4DF-E756-45A5-B934-02D5A95ECC71}"/>
    <cellStyle name="Normal 7" xfId="116" xr:uid="{4C8ABDF1-C52C-475F-B786-50A627F273E0}"/>
    <cellStyle name="Normal 7 2" xfId="221" xr:uid="{A636A5ED-08FA-4B6A-94BB-6FC1ABD772AF}"/>
    <cellStyle name="Normal 8" xfId="222" xr:uid="{42A8154D-F2E7-4F3D-AA14-6723C5EEEC6A}"/>
    <cellStyle name="Normal 8 2" xfId="272" xr:uid="{C1DD3AB3-47E5-4793-91A5-BC33F33789D5}"/>
    <cellStyle name="Normal 9" xfId="223" xr:uid="{1D0DA6A3-F2F7-4992-8C37-A074AA47299D}"/>
    <cellStyle name="Normal_Cashflow megachem 2" xfId="4" xr:uid="{BFE54F19-22DD-4D35-9293-3F4A12115E4A}"/>
    <cellStyle name="Normal_TH Swedish Assembly_Dec47 T" xfId="5" xr:uid="{44F64473-D5B6-43AE-A674-16D126110AA3}"/>
    <cellStyle name="Output 2" xfId="109" xr:uid="{C8A734CE-CD71-442E-9E4D-B928F2ECA0F1}"/>
    <cellStyle name="Output 3" xfId="110" xr:uid="{83E78148-D175-442D-864F-716BB6CCCE31}"/>
    <cellStyle name="Percent [2]" xfId="19" xr:uid="{6FE3B861-6B1F-4E1D-95C6-6947249DE704}"/>
    <cellStyle name="Percent 10" xfId="224" xr:uid="{E914BD18-EF71-4226-803F-DAAD232F9EB0}"/>
    <cellStyle name="Percent 11" xfId="225" xr:uid="{26776569-56B4-4977-AFBD-FD1AAF877895}"/>
    <cellStyle name="Percent 12" xfId="226" xr:uid="{CEE8CD06-F3D9-45E9-904A-0A12A9603E01}"/>
    <cellStyle name="Percent 13" xfId="227" xr:uid="{8ED8E895-F151-4C59-B463-052CF4D75648}"/>
    <cellStyle name="Percent 14" xfId="228" xr:uid="{2ABA7FB7-B3F1-4BF4-8394-6665A5E07D8D}"/>
    <cellStyle name="Percent 15" xfId="254" xr:uid="{01F0D635-6E29-4F6A-8694-620628138C3A}"/>
    <cellStyle name="Percent 16" xfId="265" xr:uid="{CA8453F9-AF64-4FCF-A3C3-71365B0071AC}"/>
    <cellStyle name="Percent 17" xfId="279" xr:uid="{05CA5034-6CA5-4290-B642-3F44C9006FC9}"/>
    <cellStyle name="Percent 2" xfId="20" xr:uid="{55A9251A-7E00-494F-8765-7581E419C358}"/>
    <cellStyle name="Percent 2 2" xfId="36" xr:uid="{18290101-492E-46A7-86BA-D0EA71869748}"/>
    <cellStyle name="Percent 3" xfId="111" xr:uid="{6A3E6CE1-7BFE-483D-9718-71EA5FFB5DB6}"/>
    <cellStyle name="Percent 3 2" xfId="127" xr:uid="{84DA3767-5120-484A-9D03-B09C47B8F3E3}"/>
    <cellStyle name="Percent 4" xfId="229" xr:uid="{C9408BFA-6DB8-4379-B1AC-7F338F02D936}"/>
    <cellStyle name="Percent 5" xfId="230" xr:uid="{43FE1496-BB82-4406-A8D3-1084B8062022}"/>
    <cellStyle name="Percent 6" xfId="231" xr:uid="{906EFF69-BE0B-47ED-8B3F-83C2D6FBD039}"/>
    <cellStyle name="Percent 7" xfId="232" xr:uid="{97D90618-9192-4ECA-ACA9-07415C544ECA}"/>
    <cellStyle name="Percent 8" xfId="233" xr:uid="{7933BE45-DA52-4B0A-ABB0-C70B14C30617}"/>
    <cellStyle name="Percent 9" xfId="234" xr:uid="{2ED49CBA-D19C-48DF-AD29-D3F76E801EF8}"/>
    <cellStyle name="Quantity" xfId="21" xr:uid="{0BB77EBB-00E4-4892-BD8B-416E9BCC9F87}"/>
    <cellStyle name="Times New Roman" xfId="22" xr:uid="{7F988E2B-7A69-4883-A855-9A91E20FD79D}"/>
    <cellStyle name="Total 2" xfId="112" xr:uid="{60532FE6-18F5-41B3-9919-F3ED002C5814}"/>
    <cellStyle name="Total 3" xfId="113" xr:uid="{F2DF9E8D-F6A1-437A-8CB3-8CBBD7C995C9}"/>
    <cellStyle name="Warning Text 2" xfId="114" xr:uid="{7B717DE6-97EF-4187-8F88-D5829BA0ED73}"/>
    <cellStyle name="Warning Text 3" xfId="115" xr:uid="{EDCBE04D-9132-4D53-9499-8A7B6DFEBCFA}"/>
    <cellStyle name="เครื่องหมายจุลภาค [0]_1" xfId="23" xr:uid="{11E1D945-2EBB-415C-A92C-D4E0DE9DB3BC}"/>
    <cellStyle name="เครื่องหมายจุลภาค 2" xfId="136" xr:uid="{85830F7B-2CC8-4B0E-BDB3-2088FF681B7B}"/>
    <cellStyle name="เครื่องหมายจุลภาค 2 2" xfId="235" xr:uid="{1B8329B3-9088-4BF8-8CA4-DEB32034D034}"/>
    <cellStyle name="เครื่องหมายจุลภาค 3" xfId="130" xr:uid="{B95A60AD-49B8-4ACD-819B-90E617B0BCEF}"/>
    <cellStyle name="เครื่องหมายจุลภาค 3 2" xfId="129" xr:uid="{AA219EA6-9EAC-411D-985B-852D3445F179}"/>
    <cellStyle name="เครื่องหมายจุลภาค 3 2 2" xfId="236" xr:uid="{4DC2E1C2-CF14-4022-B58C-A243C97B6ED2}"/>
    <cellStyle name="เครื่องหมายจุลภาค 3 3" xfId="137" xr:uid="{9066FA0C-8B92-4F25-9F11-AB4E71E66C24}"/>
    <cellStyle name="เครื่องหมายจุลภาค 3 4" xfId="237" xr:uid="{E3E5C8DB-986D-4411-8FC1-315AF6B577BC}"/>
    <cellStyle name="เครื่องหมายจุลภาค 3 5" xfId="238" xr:uid="{A9FB50B4-1AFE-4535-B37F-66412828F79B}"/>
    <cellStyle name="เครื่องหมายจุลภาค 3 6" xfId="239" xr:uid="{84D14E47-B426-41D8-B6B5-866AA5736EC5}"/>
    <cellStyle name="เครื่องหมายจุลภาค 4" xfId="138" xr:uid="{75E8E6A7-B868-4E2A-8B6A-4E088B6A075C}"/>
    <cellStyle name="เครื่องหมายจุลภาค 4 2" xfId="240" xr:uid="{936B5A1C-E2D7-4438-9119-7915B87963D5}"/>
    <cellStyle name="เครื่องหมายจุลภาค 5" xfId="241" xr:uid="{554DAB2D-9FC2-4C72-8582-6F7519D791B3}"/>
    <cellStyle name="เครื่องหมายจุลภาค_1" xfId="24" xr:uid="{C785B7D7-769A-4F89-B77C-F1B5E682B76F}"/>
    <cellStyle name="เครื่องหมายสกุลเงิน [0]_1" xfId="25" xr:uid="{F0AB8159-70F9-40EA-BC17-CF031B266467}"/>
    <cellStyle name="เครื่องหมายสกุลเงิน_1" xfId="26" xr:uid="{23A89879-84D0-4DE6-B72F-D19E302E4A4D}"/>
    <cellStyle name="เปอร์เซ็นต์ 2" xfId="242" xr:uid="{C64C0CCC-E754-41AF-A8A1-DF0AC8D3622D}"/>
    <cellStyle name="เปอร์เซ็นต์ 2 2" xfId="243" xr:uid="{CF56A9E4-2042-4C33-ABBA-2ADC0614BFAB}"/>
    <cellStyle name="เปอร์เซ็นต์ 2 3" xfId="244" xr:uid="{D2DA0248-7774-4C9B-A6F4-55A21540360C}"/>
    <cellStyle name="เปอร์เซ็นต์ 3" xfId="245" xr:uid="{BEAF4EA5-D524-4B47-A27B-2F57CCEFEC55}"/>
    <cellStyle name="ปกติ 2" xfId="139" xr:uid="{193FABBC-D2B9-4D6A-BEEA-D10298471FE8}"/>
    <cellStyle name="ปกติ 2 2" xfId="128" xr:uid="{89B1F32C-9328-4020-AF04-EE779DDA6306}"/>
    <cellStyle name="ปกติ 3" xfId="246" xr:uid="{26E9F6D8-1E53-4B8F-9697-1E3278C7964E}"/>
    <cellStyle name="ปกติ 3 2" xfId="247" xr:uid="{5109E6E2-9948-4066-965C-3FD6854599D1}"/>
    <cellStyle name="ปกติ 3 2 2" xfId="248" xr:uid="{EF44B0F0-34E4-4E9B-B8ED-B3D7D3C64CFE}"/>
    <cellStyle name="ปกติ 3 3" xfId="249" xr:uid="{657B33DC-583A-40B6-B2C0-C837E416FC73}"/>
    <cellStyle name="ปกติ 4" xfId="250" xr:uid="{708FB216-8078-45D1-8202-3AA80F2F37E3}"/>
    <cellStyle name="ปกติ 4 2" xfId="251" xr:uid="{7418A86C-ADB7-4A06-A83E-5FC4448D91D5}"/>
    <cellStyle name="ปกติ 5" xfId="252" xr:uid="{B366145D-C045-4AD2-B237-07C24C870226}"/>
    <cellStyle name="ปกติ 6" xfId="253" xr:uid="{46F4FBEB-87B7-435A-998D-75A6D1F2E829}"/>
    <cellStyle name="ปกติ_1" xfId="27" xr:uid="{679FDA2C-12F1-4C5D-90E2-2B279AB3BB10}"/>
  </cellStyles>
  <dxfs count="19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  <dxf>
      <font>
        <color rgb="FF000000"/>
      </font>
      <fill>
        <patternFill patternType="solid">
          <fgColor rgb="FFF3F3F3"/>
          <bgColor rgb="FFF3F3F3"/>
        </patternFill>
      </fill>
      <border>
        <right style="thin">
          <color rgb="FFFFFFFF"/>
        </right>
      </border>
    </dxf>
    <dxf>
      <font>
        <color rgb="FF000000"/>
      </font>
      <fill>
        <patternFill patternType="solid">
          <fgColor rgb="FFF3F3F3"/>
          <bgColor rgb="FFF3F3F3"/>
        </patternFill>
      </fill>
      <border>
        <right style="thin">
          <color rgb="FFFFFFFF"/>
        </right>
      </border>
    </dxf>
    <dxf>
      <font>
        <color rgb="FF000000"/>
      </font>
      <fill>
        <patternFill patternType="solid">
          <fgColor rgb="FFF3F3F3"/>
          <bgColor rgb="FFF3F3F3"/>
        </patternFill>
      </fill>
      <border>
        <right style="thin">
          <color rgb="FFFFFFFF"/>
        </right>
      </border>
    </dxf>
    <dxf>
      <font>
        <color rgb="FFFFFFFF"/>
      </font>
      <fill>
        <patternFill patternType="solid">
          <fgColor rgb="FF666666"/>
          <bgColor rgb="FF666666"/>
        </patternFill>
      </fill>
      <border>
        <bottom style="thin">
          <color rgb="FFFFFFFF"/>
        </bottom>
      </border>
    </dxf>
    <dxf>
      <font>
        <color rgb="FFFFFFFF"/>
      </font>
      <fill>
        <patternFill patternType="solid">
          <fgColor rgb="FF666666"/>
          <bgColor rgb="FF666666"/>
        </patternFill>
      </fill>
      <border>
        <bottom style="thin">
          <color rgb="FFFFFFFF"/>
        </bottom>
      </border>
    </dxf>
    <dxf>
      <font>
        <color rgb="FFFFFFFF"/>
      </font>
      <fill>
        <patternFill patternType="solid">
          <fgColor rgb="FF666666"/>
          <bgColor rgb="FF666666"/>
        </patternFill>
      </fill>
      <border>
        <bottom style="thin">
          <color rgb="FFFFFFFF"/>
        </bottom>
      </border>
    </dxf>
    <dxf>
      <font>
        <color rgb="FF000000"/>
      </font>
      <fill>
        <patternFill patternType="solid">
          <fgColor rgb="FFD9D9D9"/>
          <bgColor rgb="FFD9D9D9"/>
        </patternFill>
      </fill>
      <border>
        <top style="thin">
          <color rgb="FFFFFFFF"/>
        </top>
      </border>
    </dxf>
    <dxf>
      <font>
        <color rgb="FF000000"/>
      </font>
      <fill>
        <patternFill patternType="solid">
          <fgColor rgb="FFD9D9D9"/>
          <bgColor rgb="FFD9D9D9"/>
        </patternFill>
      </fill>
      <border>
        <top style="thin">
          <color rgb="FFFFFFFF"/>
        </top>
      </border>
    </dxf>
    <dxf>
      <font>
        <color rgb="FF000000"/>
      </font>
      <fill>
        <patternFill patternType="solid">
          <fgColor rgb="FFD9D9D9"/>
          <bgColor rgb="FFD9D9D9"/>
        </patternFill>
      </fill>
      <border>
        <top style="thin">
          <color rgb="FFFFFFFF"/>
        </top>
      </border>
    </dxf>
    <dxf>
      <font>
        <b/>
        <color rgb="FF000000"/>
      </font>
      <fill>
        <patternFill patternType="solid">
          <fgColor rgb="FFD9D9D9"/>
          <bgColor rgb="FFD9D9D9"/>
        </patternFill>
      </fill>
      <border>
        <top style="double">
          <color rgb="FF000000"/>
        </top>
      </border>
    </dxf>
    <dxf>
      <font>
        <color rgb="FFFFFFFF"/>
      </font>
      <fill>
        <patternFill patternType="solid">
          <fgColor rgb="FF666666"/>
          <bgColor rgb="FF666666"/>
        </patternFill>
      </fill>
      <border>
        <bottom style="thin">
          <color rgb="FFFFFFFF"/>
        </bottom>
      </border>
    </dxf>
    <dxf>
      <font>
        <color rgb="FF000000"/>
      </font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</dxfs>
  <tableStyles count="6" defaultTableStyle="TableStyleMedium9" defaultPivotStyle="PivotStyleLight16">
    <tableStyle name="Tax-style" pivot="0" count="2" xr9:uid="{A7B82F80-C5B9-4239-9D98-F083F2A00CD4}">
      <tableStyleElement type="firstRowStripe" dxfId="18"/>
      <tableStyleElement type="secondRowStripe" dxfId="17"/>
    </tableStyle>
    <tableStyle name="AP,CL,Tax,Commitment-style" pivot="0" count="3" xr9:uid="{ADED4708-9EAF-4D98-B69E-040220AE7A4A}">
      <tableStyleElement type="headerRow" dxfId="16"/>
      <tableStyleElement type="firstRowStripe" dxfId="15"/>
      <tableStyleElement type="secondRowStripe" dxfId="14"/>
    </tableStyle>
    <tableStyle name="Google Sheets Pivot Table Style" table="0" count="12" xr9:uid="{C0583586-047B-4AB4-BD84-BC211C7D119F}">
      <tableStyleElement type="wholeTable" dxfId="13"/>
      <tableStyleElement type="headerRow" dxfId="12"/>
      <tableStyleElement type="totalRow" dxfId="11"/>
      <tableStyleElement type="firstSubtotalRow" dxfId="10"/>
      <tableStyleElement type="secondSubtotalRow" dxfId="9"/>
      <tableStyleElement type="thirdSubtotalRow" dxfId="8"/>
      <tableStyleElement type="firstColumnSubheading" dxfId="7"/>
      <tableStyleElement type="secondColumnSubheading" dxfId="6"/>
      <tableStyleElement type="thirdColumnSubheading" dxfId="5"/>
      <tableStyleElement type="firstRowSubheading" dxfId="4"/>
      <tableStyleElement type="secondRowSubheading" dxfId="3"/>
      <tableStyleElement type="thirdRowSubheading" dxfId="2"/>
    </tableStyle>
    <tableStyle name="Table Style 1" pivot="0" count="0" xr9:uid="{B272B0C5-AB64-48B0-A982-B08AD204BE01}"/>
    <tableStyle name="MySqlDefault" pivot="0" table="0" count="2" xr9:uid="{CB6492AD-AA6C-4718-B1B1-B23ECCE8F885}">
      <tableStyleElement type="wholeTable" dxfId="1"/>
      <tableStyleElement type="headerRow" dxfId="0"/>
    </tableStyle>
    <tableStyle name="Invisible" pivot="0" table="0" count="0" xr9:uid="{1F25A983-5F11-4F36-ACB1-30A81A36EAC1}"/>
  </tableStyles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16D9C-E99C-4B72-BE2B-78B056466F59}">
  <dimension ref="A1:K125"/>
  <sheetViews>
    <sheetView topLeftCell="A55" zoomScale="107" zoomScaleNormal="107" zoomScaleSheetLayoutView="100" workbookViewId="0">
      <selection activeCell="T70" sqref="T70"/>
    </sheetView>
  </sheetViews>
  <sheetFormatPr defaultRowHeight="21.75" customHeight="1"/>
  <cols>
    <col min="1" max="3" width="1.6640625" style="7" customWidth="1"/>
    <col min="4" max="4" width="27.33203125" style="7" customWidth="1"/>
    <col min="5" max="5" width="8.33203125" style="6" customWidth="1"/>
    <col min="6" max="6" width="1" style="7" customWidth="1"/>
    <col min="7" max="7" width="16.5546875" style="36" customWidth="1"/>
    <col min="8" max="8" width="1" style="7" customWidth="1"/>
    <col min="9" max="9" width="14.6640625" style="36" customWidth="1"/>
    <col min="10" max="10" width="1" style="42" customWidth="1"/>
    <col min="11" max="11" width="14.6640625" style="36" customWidth="1"/>
    <col min="12" max="220" width="9.109375" style="7"/>
    <col min="221" max="224" width="2.5546875" style="7" customWidth="1"/>
    <col min="225" max="225" width="40.5546875" style="7" customWidth="1"/>
    <col min="226" max="226" width="8.44140625" style="7" customWidth="1"/>
    <col min="227" max="227" width="1.5546875" style="7" customWidth="1"/>
    <col min="228" max="228" width="12.5546875" style="7" customWidth="1"/>
    <col min="229" max="229" width="1.5546875" style="7" customWidth="1"/>
    <col min="230" max="230" width="12.5546875" style="7" customWidth="1"/>
    <col min="231" max="231" width="11" style="7" bestFit="1" customWidth="1"/>
    <col min="232" max="233" width="13.88671875" style="7" customWidth="1"/>
    <col min="234" max="476" width="9.109375" style="7"/>
    <col min="477" max="480" width="2.5546875" style="7" customWidth="1"/>
    <col min="481" max="481" width="40.5546875" style="7" customWidth="1"/>
    <col min="482" max="482" width="8.44140625" style="7" customWidth="1"/>
    <col min="483" max="483" width="1.5546875" style="7" customWidth="1"/>
    <col min="484" max="484" width="12.5546875" style="7" customWidth="1"/>
    <col min="485" max="485" width="1.5546875" style="7" customWidth="1"/>
    <col min="486" max="486" width="12.5546875" style="7" customWidth="1"/>
    <col min="487" max="487" width="11" style="7" bestFit="1" customWidth="1"/>
    <col min="488" max="489" width="13.88671875" style="7" customWidth="1"/>
    <col min="490" max="732" width="9.109375" style="7"/>
    <col min="733" max="736" width="2.5546875" style="7" customWidth="1"/>
    <col min="737" max="737" width="40.5546875" style="7" customWidth="1"/>
    <col min="738" max="738" width="8.44140625" style="7" customWidth="1"/>
    <col min="739" max="739" width="1.5546875" style="7" customWidth="1"/>
    <col min="740" max="740" width="12.5546875" style="7" customWidth="1"/>
    <col min="741" max="741" width="1.5546875" style="7" customWidth="1"/>
    <col min="742" max="742" width="12.5546875" style="7" customWidth="1"/>
    <col min="743" max="743" width="11" style="7" bestFit="1" customWidth="1"/>
    <col min="744" max="745" width="13.88671875" style="7" customWidth="1"/>
    <col min="746" max="988" width="9.109375" style="7"/>
    <col min="989" max="992" width="2.5546875" style="7" customWidth="1"/>
    <col min="993" max="993" width="40.5546875" style="7" customWidth="1"/>
    <col min="994" max="994" width="8.44140625" style="7" customWidth="1"/>
    <col min="995" max="995" width="1.5546875" style="7" customWidth="1"/>
    <col min="996" max="996" width="12.5546875" style="7" customWidth="1"/>
    <col min="997" max="997" width="1.5546875" style="7" customWidth="1"/>
    <col min="998" max="998" width="12.5546875" style="7" customWidth="1"/>
    <col min="999" max="999" width="11" style="7" bestFit="1" customWidth="1"/>
    <col min="1000" max="1001" width="13.88671875" style="7" customWidth="1"/>
    <col min="1002" max="1244" width="9.109375" style="7"/>
    <col min="1245" max="1248" width="2.5546875" style="7" customWidth="1"/>
    <col min="1249" max="1249" width="40.5546875" style="7" customWidth="1"/>
    <col min="1250" max="1250" width="8.44140625" style="7" customWidth="1"/>
    <col min="1251" max="1251" width="1.5546875" style="7" customWidth="1"/>
    <col min="1252" max="1252" width="12.5546875" style="7" customWidth="1"/>
    <col min="1253" max="1253" width="1.5546875" style="7" customWidth="1"/>
    <col min="1254" max="1254" width="12.5546875" style="7" customWidth="1"/>
    <col min="1255" max="1255" width="11" style="7" bestFit="1" customWidth="1"/>
    <col min="1256" max="1257" width="13.88671875" style="7" customWidth="1"/>
    <col min="1258" max="1500" width="9.109375" style="7"/>
    <col min="1501" max="1504" width="2.5546875" style="7" customWidth="1"/>
    <col min="1505" max="1505" width="40.5546875" style="7" customWidth="1"/>
    <col min="1506" max="1506" width="8.44140625" style="7" customWidth="1"/>
    <col min="1507" max="1507" width="1.5546875" style="7" customWidth="1"/>
    <col min="1508" max="1508" width="12.5546875" style="7" customWidth="1"/>
    <col min="1509" max="1509" width="1.5546875" style="7" customWidth="1"/>
    <col min="1510" max="1510" width="12.5546875" style="7" customWidth="1"/>
    <col min="1511" max="1511" width="11" style="7" bestFit="1" customWidth="1"/>
    <col min="1512" max="1513" width="13.88671875" style="7" customWidth="1"/>
    <col min="1514" max="1756" width="9.109375" style="7"/>
    <col min="1757" max="1760" width="2.5546875" style="7" customWidth="1"/>
    <col min="1761" max="1761" width="40.5546875" style="7" customWidth="1"/>
    <col min="1762" max="1762" width="8.44140625" style="7" customWidth="1"/>
    <col min="1763" max="1763" width="1.5546875" style="7" customWidth="1"/>
    <col min="1764" max="1764" width="12.5546875" style="7" customWidth="1"/>
    <col min="1765" max="1765" width="1.5546875" style="7" customWidth="1"/>
    <col min="1766" max="1766" width="12.5546875" style="7" customWidth="1"/>
    <col min="1767" max="1767" width="11" style="7" bestFit="1" customWidth="1"/>
    <col min="1768" max="1769" width="13.88671875" style="7" customWidth="1"/>
    <col min="1770" max="2012" width="9.109375" style="7"/>
    <col min="2013" max="2016" width="2.5546875" style="7" customWidth="1"/>
    <col min="2017" max="2017" width="40.5546875" style="7" customWidth="1"/>
    <col min="2018" max="2018" width="8.44140625" style="7" customWidth="1"/>
    <col min="2019" max="2019" width="1.5546875" style="7" customWidth="1"/>
    <col min="2020" max="2020" width="12.5546875" style="7" customWidth="1"/>
    <col min="2021" max="2021" width="1.5546875" style="7" customWidth="1"/>
    <col min="2022" max="2022" width="12.5546875" style="7" customWidth="1"/>
    <col min="2023" max="2023" width="11" style="7" bestFit="1" customWidth="1"/>
    <col min="2024" max="2025" width="13.88671875" style="7" customWidth="1"/>
    <col min="2026" max="2268" width="9.109375" style="7"/>
    <col min="2269" max="2272" width="2.5546875" style="7" customWidth="1"/>
    <col min="2273" max="2273" width="40.5546875" style="7" customWidth="1"/>
    <col min="2274" max="2274" width="8.44140625" style="7" customWidth="1"/>
    <col min="2275" max="2275" width="1.5546875" style="7" customWidth="1"/>
    <col min="2276" max="2276" width="12.5546875" style="7" customWidth="1"/>
    <col min="2277" max="2277" width="1.5546875" style="7" customWidth="1"/>
    <col min="2278" max="2278" width="12.5546875" style="7" customWidth="1"/>
    <col min="2279" max="2279" width="11" style="7" bestFit="1" customWidth="1"/>
    <col min="2280" max="2281" width="13.88671875" style="7" customWidth="1"/>
    <col min="2282" max="2524" width="9.109375" style="7"/>
    <col min="2525" max="2528" width="2.5546875" style="7" customWidth="1"/>
    <col min="2529" max="2529" width="40.5546875" style="7" customWidth="1"/>
    <col min="2530" max="2530" width="8.44140625" style="7" customWidth="1"/>
    <col min="2531" max="2531" width="1.5546875" style="7" customWidth="1"/>
    <col min="2532" max="2532" width="12.5546875" style="7" customWidth="1"/>
    <col min="2533" max="2533" width="1.5546875" style="7" customWidth="1"/>
    <col min="2534" max="2534" width="12.5546875" style="7" customWidth="1"/>
    <col min="2535" max="2535" width="11" style="7" bestFit="1" customWidth="1"/>
    <col min="2536" max="2537" width="13.88671875" style="7" customWidth="1"/>
    <col min="2538" max="2780" width="9.109375" style="7"/>
    <col min="2781" max="2784" width="2.5546875" style="7" customWidth="1"/>
    <col min="2785" max="2785" width="40.5546875" style="7" customWidth="1"/>
    <col min="2786" max="2786" width="8.44140625" style="7" customWidth="1"/>
    <col min="2787" max="2787" width="1.5546875" style="7" customWidth="1"/>
    <col min="2788" max="2788" width="12.5546875" style="7" customWidth="1"/>
    <col min="2789" max="2789" width="1.5546875" style="7" customWidth="1"/>
    <col min="2790" max="2790" width="12.5546875" style="7" customWidth="1"/>
    <col min="2791" max="2791" width="11" style="7" bestFit="1" customWidth="1"/>
    <col min="2792" max="2793" width="13.88671875" style="7" customWidth="1"/>
    <col min="2794" max="3036" width="9.109375" style="7"/>
    <col min="3037" max="3040" width="2.5546875" style="7" customWidth="1"/>
    <col min="3041" max="3041" width="40.5546875" style="7" customWidth="1"/>
    <col min="3042" max="3042" width="8.44140625" style="7" customWidth="1"/>
    <col min="3043" max="3043" width="1.5546875" style="7" customWidth="1"/>
    <col min="3044" max="3044" width="12.5546875" style="7" customWidth="1"/>
    <col min="3045" max="3045" width="1.5546875" style="7" customWidth="1"/>
    <col min="3046" max="3046" width="12.5546875" style="7" customWidth="1"/>
    <col min="3047" max="3047" width="11" style="7" bestFit="1" customWidth="1"/>
    <col min="3048" max="3049" width="13.88671875" style="7" customWidth="1"/>
    <col min="3050" max="3292" width="9.109375" style="7"/>
    <col min="3293" max="3296" width="2.5546875" style="7" customWidth="1"/>
    <col min="3297" max="3297" width="40.5546875" style="7" customWidth="1"/>
    <col min="3298" max="3298" width="8.44140625" style="7" customWidth="1"/>
    <col min="3299" max="3299" width="1.5546875" style="7" customWidth="1"/>
    <col min="3300" max="3300" width="12.5546875" style="7" customWidth="1"/>
    <col min="3301" max="3301" width="1.5546875" style="7" customWidth="1"/>
    <col min="3302" max="3302" width="12.5546875" style="7" customWidth="1"/>
    <col min="3303" max="3303" width="11" style="7" bestFit="1" customWidth="1"/>
    <col min="3304" max="3305" width="13.88671875" style="7" customWidth="1"/>
    <col min="3306" max="3548" width="9.109375" style="7"/>
    <col min="3549" max="3552" width="2.5546875" style="7" customWidth="1"/>
    <col min="3553" max="3553" width="40.5546875" style="7" customWidth="1"/>
    <col min="3554" max="3554" width="8.44140625" style="7" customWidth="1"/>
    <col min="3555" max="3555" width="1.5546875" style="7" customWidth="1"/>
    <col min="3556" max="3556" width="12.5546875" style="7" customWidth="1"/>
    <col min="3557" max="3557" width="1.5546875" style="7" customWidth="1"/>
    <col min="3558" max="3558" width="12.5546875" style="7" customWidth="1"/>
    <col min="3559" max="3559" width="11" style="7" bestFit="1" customWidth="1"/>
    <col min="3560" max="3561" width="13.88671875" style="7" customWidth="1"/>
    <col min="3562" max="3804" width="9.109375" style="7"/>
    <col min="3805" max="3808" width="2.5546875" style="7" customWidth="1"/>
    <col min="3809" max="3809" width="40.5546875" style="7" customWidth="1"/>
    <col min="3810" max="3810" width="8.44140625" style="7" customWidth="1"/>
    <col min="3811" max="3811" width="1.5546875" style="7" customWidth="1"/>
    <col min="3812" max="3812" width="12.5546875" style="7" customWidth="1"/>
    <col min="3813" max="3813" width="1.5546875" style="7" customWidth="1"/>
    <col min="3814" max="3814" width="12.5546875" style="7" customWidth="1"/>
    <col min="3815" max="3815" width="11" style="7" bestFit="1" customWidth="1"/>
    <col min="3816" max="3817" width="13.88671875" style="7" customWidth="1"/>
    <col min="3818" max="4060" width="9.109375" style="7"/>
    <col min="4061" max="4064" width="2.5546875" style="7" customWidth="1"/>
    <col min="4065" max="4065" width="40.5546875" style="7" customWidth="1"/>
    <col min="4066" max="4066" width="8.44140625" style="7" customWidth="1"/>
    <col min="4067" max="4067" width="1.5546875" style="7" customWidth="1"/>
    <col min="4068" max="4068" width="12.5546875" style="7" customWidth="1"/>
    <col min="4069" max="4069" width="1.5546875" style="7" customWidth="1"/>
    <col min="4070" max="4070" width="12.5546875" style="7" customWidth="1"/>
    <col min="4071" max="4071" width="11" style="7" bestFit="1" customWidth="1"/>
    <col min="4072" max="4073" width="13.88671875" style="7" customWidth="1"/>
    <col min="4074" max="4316" width="9.109375" style="7"/>
    <col min="4317" max="4320" width="2.5546875" style="7" customWidth="1"/>
    <col min="4321" max="4321" width="40.5546875" style="7" customWidth="1"/>
    <col min="4322" max="4322" width="8.44140625" style="7" customWidth="1"/>
    <col min="4323" max="4323" width="1.5546875" style="7" customWidth="1"/>
    <col min="4324" max="4324" width="12.5546875" style="7" customWidth="1"/>
    <col min="4325" max="4325" width="1.5546875" style="7" customWidth="1"/>
    <col min="4326" max="4326" width="12.5546875" style="7" customWidth="1"/>
    <col min="4327" max="4327" width="11" style="7" bestFit="1" customWidth="1"/>
    <col min="4328" max="4329" width="13.88671875" style="7" customWidth="1"/>
    <col min="4330" max="4572" width="9.109375" style="7"/>
    <col min="4573" max="4576" width="2.5546875" style="7" customWidth="1"/>
    <col min="4577" max="4577" width="40.5546875" style="7" customWidth="1"/>
    <col min="4578" max="4578" width="8.44140625" style="7" customWidth="1"/>
    <col min="4579" max="4579" width="1.5546875" style="7" customWidth="1"/>
    <col min="4580" max="4580" width="12.5546875" style="7" customWidth="1"/>
    <col min="4581" max="4581" width="1.5546875" style="7" customWidth="1"/>
    <col min="4582" max="4582" width="12.5546875" style="7" customWidth="1"/>
    <col min="4583" max="4583" width="11" style="7" bestFit="1" customWidth="1"/>
    <col min="4584" max="4585" width="13.88671875" style="7" customWidth="1"/>
    <col min="4586" max="4828" width="9.109375" style="7"/>
    <col min="4829" max="4832" width="2.5546875" style="7" customWidth="1"/>
    <col min="4833" max="4833" width="40.5546875" style="7" customWidth="1"/>
    <col min="4834" max="4834" width="8.44140625" style="7" customWidth="1"/>
    <col min="4835" max="4835" width="1.5546875" style="7" customWidth="1"/>
    <col min="4836" max="4836" width="12.5546875" style="7" customWidth="1"/>
    <col min="4837" max="4837" width="1.5546875" style="7" customWidth="1"/>
    <col min="4838" max="4838" width="12.5546875" style="7" customWidth="1"/>
    <col min="4839" max="4839" width="11" style="7" bestFit="1" customWidth="1"/>
    <col min="4840" max="4841" width="13.88671875" style="7" customWidth="1"/>
    <col min="4842" max="5084" width="9.109375" style="7"/>
    <col min="5085" max="5088" width="2.5546875" style="7" customWidth="1"/>
    <col min="5089" max="5089" width="40.5546875" style="7" customWidth="1"/>
    <col min="5090" max="5090" width="8.44140625" style="7" customWidth="1"/>
    <col min="5091" max="5091" width="1.5546875" style="7" customWidth="1"/>
    <col min="5092" max="5092" width="12.5546875" style="7" customWidth="1"/>
    <col min="5093" max="5093" width="1.5546875" style="7" customWidth="1"/>
    <col min="5094" max="5094" width="12.5546875" style="7" customWidth="1"/>
    <col min="5095" max="5095" width="11" style="7" bestFit="1" customWidth="1"/>
    <col min="5096" max="5097" width="13.88671875" style="7" customWidth="1"/>
    <col min="5098" max="5340" width="9.109375" style="7"/>
    <col min="5341" max="5344" width="2.5546875" style="7" customWidth="1"/>
    <col min="5345" max="5345" width="40.5546875" style="7" customWidth="1"/>
    <col min="5346" max="5346" width="8.44140625" style="7" customWidth="1"/>
    <col min="5347" max="5347" width="1.5546875" style="7" customWidth="1"/>
    <col min="5348" max="5348" width="12.5546875" style="7" customWidth="1"/>
    <col min="5349" max="5349" width="1.5546875" style="7" customWidth="1"/>
    <col min="5350" max="5350" width="12.5546875" style="7" customWidth="1"/>
    <col min="5351" max="5351" width="11" style="7" bestFit="1" customWidth="1"/>
    <col min="5352" max="5353" width="13.88671875" style="7" customWidth="1"/>
    <col min="5354" max="5596" width="9.109375" style="7"/>
    <col min="5597" max="5600" width="2.5546875" style="7" customWidth="1"/>
    <col min="5601" max="5601" width="40.5546875" style="7" customWidth="1"/>
    <col min="5602" max="5602" width="8.44140625" style="7" customWidth="1"/>
    <col min="5603" max="5603" width="1.5546875" style="7" customWidth="1"/>
    <col min="5604" max="5604" width="12.5546875" style="7" customWidth="1"/>
    <col min="5605" max="5605" width="1.5546875" style="7" customWidth="1"/>
    <col min="5606" max="5606" width="12.5546875" style="7" customWidth="1"/>
    <col min="5607" max="5607" width="11" style="7" bestFit="1" customWidth="1"/>
    <col min="5608" max="5609" width="13.88671875" style="7" customWidth="1"/>
    <col min="5610" max="5852" width="9.109375" style="7"/>
    <col min="5853" max="5856" width="2.5546875" style="7" customWidth="1"/>
    <col min="5857" max="5857" width="40.5546875" style="7" customWidth="1"/>
    <col min="5858" max="5858" width="8.44140625" style="7" customWidth="1"/>
    <col min="5859" max="5859" width="1.5546875" style="7" customWidth="1"/>
    <col min="5860" max="5860" width="12.5546875" style="7" customWidth="1"/>
    <col min="5861" max="5861" width="1.5546875" style="7" customWidth="1"/>
    <col min="5862" max="5862" width="12.5546875" style="7" customWidth="1"/>
    <col min="5863" max="5863" width="11" style="7" bestFit="1" customWidth="1"/>
    <col min="5864" max="5865" width="13.88671875" style="7" customWidth="1"/>
    <col min="5866" max="6108" width="9.109375" style="7"/>
    <col min="6109" max="6112" width="2.5546875" style="7" customWidth="1"/>
    <col min="6113" max="6113" width="40.5546875" style="7" customWidth="1"/>
    <col min="6114" max="6114" width="8.44140625" style="7" customWidth="1"/>
    <col min="6115" max="6115" width="1.5546875" style="7" customWidth="1"/>
    <col min="6116" max="6116" width="12.5546875" style="7" customWidth="1"/>
    <col min="6117" max="6117" width="1.5546875" style="7" customWidth="1"/>
    <col min="6118" max="6118" width="12.5546875" style="7" customWidth="1"/>
    <col min="6119" max="6119" width="11" style="7" bestFit="1" customWidth="1"/>
    <col min="6120" max="6121" width="13.88671875" style="7" customWidth="1"/>
    <col min="6122" max="6364" width="9.109375" style="7"/>
    <col min="6365" max="6368" width="2.5546875" style="7" customWidth="1"/>
    <col min="6369" max="6369" width="40.5546875" style="7" customWidth="1"/>
    <col min="6370" max="6370" width="8.44140625" style="7" customWidth="1"/>
    <col min="6371" max="6371" width="1.5546875" style="7" customWidth="1"/>
    <col min="6372" max="6372" width="12.5546875" style="7" customWidth="1"/>
    <col min="6373" max="6373" width="1.5546875" style="7" customWidth="1"/>
    <col min="6374" max="6374" width="12.5546875" style="7" customWidth="1"/>
    <col min="6375" max="6375" width="11" style="7" bestFit="1" customWidth="1"/>
    <col min="6376" max="6377" width="13.88671875" style="7" customWidth="1"/>
    <col min="6378" max="6620" width="9.109375" style="7"/>
    <col min="6621" max="6624" width="2.5546875" style="7" customWidth="1"/>
    <col min="6625" max="6625" width="40.5546875" style="7" customWidth="1"/>
    <col min="6626" max="6626" width="8.44140625" style="7" customWidth="1"/>
    <col min="6627" max="6627" width="1.5546875" style="7" customWidth="1"/>
    <col min="6628" max="6628" width="12.5546875" style="7" customWidth="1"/>
    <col min="6629" max="6629" width="1.5546875" style="7" customWidth="1"/>
    <col min="6630" max="6630" width="12.5546875" style="7" customWidth="1"/>
    <col min="6631" max="6631" width="11" style="7" bestFit="1" customWidth="1"/>
    <col min="6632" max="6633" width="13.88671875" style="7" customWidth="1"/>
    <col min="6634" max="6876" width="9.109375" style="7"/>
    <col min="6877" max="6880" width="2.5546875" style="7" customWidth="1"/>
    <col min="6881" max="6881" width="40.5546875" style="7" customWidth="1"/>
    <col min="6882" max="6882" width="8.44140625" style="7" customWidth="1"/>
    <col min="6883" max="6883" width="1.5546875" style="7" customWidth="1"/>
    <col min="6884" max="6884" width="12.5546875" style="7" customWidth="1"/>
    <col min="6885" max="6885" width="1.5546875" style="7" customWidth="1"/>
    <col min="6886" max="6886" width="12.5546875" style="7" customWidth="1"/>
    <col min="6887" max="6887" width="11" style="7" bestFit="1" customWidth="1"/>
    <col min="6888" max="6889" width="13.88671875" style="7" customWidth="1"/>
    <col min="6890" max="7132" width="9.109375" style="7"/>
    <col min="7133" max="7136" width="2.5546875" style="7" customWidth="1"/>
    <col min="7137" max="7137" width="40.5546875" style="7" customWidth="1"/>
    <col min="7138" max="7138" width="8.44140625" style="7" customWidth="1"/>
    <col min="7139" max="7139" width="1.5546875" style="7" customWidth="1"/>
    <col min="7140" max="7140" width="12.5546875" style="7" customWidth="1"/>
    <col min="7141" max="7141" width="1.5546875" style="7" customWidth="1"/>
    <col min="7142" max="7142" width="12.5546875" style="7" customWidth="1"/>
    <col min="7143" max="7143" width="11" style="7" bestFit="1" customWidth="1"/>
    <col min="7144" max="7145" width="13.88671875" style="7" customWidth="1"/>
    <col min="7146" max="7388" width="9.109375" style="7"/>
    <col min="7389" max="7392" width="2.5546875" style="7" customWidth="1"/>
    <col min="7393" max="7393" width="40.5546875" style="7" customWidth="1"/>
    <col min="7394" max="7394" width="8.44140625" style="7" customWidth="1"/>
    <col min="7395" max="7395" width="1.5546875" style="7" customWidth="1"/>
    <col min="7396" max="7396" width="12.5546875" style="7" customWidth="1"/>
    <col min="7397" max="7397" width="1.5546875" style="7" customWidth="1"/>
    <col min="7398" max="7398" width="12.5546875" style="7" customWidth="1"/>
    <col min="7399" max="7399" width="11" style="7" bestFit="1" customWidth="1"/>
    <col min="7400" max="7401" width="13.88671875" style="7" customWidth="1"/>
    <col min="7402" max="7644" width="9.109375" style="7"/>
    <col min="7645" max="7648" width="2.5546875" style="7" customWidth="1"/>
    <col min="7649" max="7649" width="40.5546875" style="7" customWidth="1"/>
    <col min="7650" max="7650" width="8.44140625" style="7" customWidth="1"/>
    <col min="7651" max="7651" width="1.5546875" style="7" customWidth="1"/>
    <col min="7652" max="7652" width="12.5546875" style="7" customWidth="1"/>
    <col min="7653" max="7653" width="1.5546875" style="7" customWidth="1"/>
    <col min="7654" max="7654" width="12.5546875" style="7" customWidth="1"/>
    <col min="7655" max="7655" width="11" style="7" bestFit="1" customWidth="1"/>
    <col min="7656" max="7657" width="13.88671875" style="7" customWidth="1"/>
    <col min="7658" max="7900" width="9.109375" style="7"/>
    <col min="7901" max="7904" width="2.5546875" style="7" customWidth="1"/>
    <col min="7905" max="7905" width="40.5546875" style="7" customWidth="1"/>
    <col min="7906" max="7906" width="8.44140625" style="7" customWidth="1"/>
    <col min="7907" max="7907" width="1.5546875" style="7" customWidth="1"/>
    <col min="7908" max="7908" width="12.5546875" style="7" customWidth="1"/>
    <col min="7909" max="7909" width="1.5546875" style="7" customWidth="1"/>
    <col min="7910" max="7910" width="12.5546875" style="7" customWidth="1"/>
    <col min="7911" max="7911" width="11" style="7" bestFit="1" customWidth="1"/>
    <col min="7912" max="7913" width="13.88671875" style="7" customWidth="1"/>
    <col min="7914" max="8156" width="9.109375" style="7"/>
    <col min="8157" max="8160" width="2.5546875" style="7" customWidth="1"/>
    <col min="8161" max="8161" width="40.5546875" style="7" customWidth="1"/>
    <col min="8162" max="8162" width="8.44140625" style="7" customWidth="1"/>
    <col min="8163" max="8163" width="1.5546875" style="7" customWidth="1"/>
    <col min="8164" max="8164" width="12.5546875" style="7" customWidth="1"/>
    <col min="8165" max="8165" width="1.5546875" style="7" customWidth="1"/>
    <col min="8166" max="8166" width="12.5546875" style="7" customWidth="1"/>
    <col min="8167" max="8167" width="11" style="7" bestFit="1" customWidth="1"/>
    <col min="8168" max="8169" width="13.88671875" style="7" customWidth="1"/>
    <col min="8170" max="8412" width="9.109375" style="7"/>
    <col min="8413" max="8416" width="2.5546875" style="7" customWidth="1"/>
    <col min="8417" max="8417" width="40.5546875" style="7" customWidth="1"/>
    <col min="8418" max="8418" width="8.44140625" style="7" customWidth="1"/>
    <col min="8419" max="8419" width="1.5546875" style="7" customWidth="1"/>
    <col min="8420" max="8420" width="12.5546875" style="7" customWidth="1"/>
    <col min="8421" max="8421" width="1.5546875" style="7" customWidth="1"/>
    <col min="8422" max="8422" width="12.5546875" style="7" customWidth="1"/>
    <col min="8423" max="8423" width="11" style="7" bestFit="1" customWidth="1"/>
    <col min="8424" max="8425" width="13.88671875" style="7" customWidth="1"/>
    <col min="8426" max="8668" width="9.109375" style="7"/>
    <col min="8669" max="8672" width="2.5546875" style="7" customWidth="1"/>
    <col min="8673" max="8673" width="40.5546875" style="7" customWidth="1"/>
    <col min="8674" max="8674" width="8.44140625" style="7" customWidth="1"/>
    <col min="8675" max="8675" width="1.5546875" style="7" customWidth="1"/>
    <col min="8676" max="8676" width="12.5546875" style="7" customWidth="1"/>
    <col min="8677" max="8677" width="1.5546875" style="7" customWidth="1"/>
    <col min="8678" max="8678" width="12.5546875" style="7" customWidth="1"/>
    <col min="8679" max="8679" width="11" style="7" bestFit="1" customWidth="1"/>
    <col min="8680" max="8681" width="13.88671875" style="7" customWidth="1"/>
    <col min="8682" max="8924" width="9.109375" style="7"/>
    <col min="8925" max="8928" width="2.5546875" style="7" customWidth="1"/>
    <col min="8929" max="8929" width="40.5546875" style="7" customWidth="1"/>
    <col min="8930" max="8930" width="8.44140625" style="7" customWidth="1"/>
    <col min="8931" max="8931" width="1.5546875" style="7" customWidth="1"/>
    <col min="8932" max="8932" width="12.5546875" style="7" customWidth="1"/>
    <col min="8933" max="8933" width="1.5546875" style="7" customWidth="1"/>
    <col min="8934" max="8934" width="12.5546875" style="7" customWidth="1"/>
    <col min="8935" max="8935" width="11" style="7" bestFit="1" customWidth="1"/>
    <col min="8936" max="8937" width="13.88671875" style="7" customWidth="1"/>
    <col min="8938" max="9180" width="9.109375" style="7"/>
    <col min="9181" max="9184" width="2.5546875" style="7" customWidth="1"/>
    <col min="9185" max="9185" width="40.5546875" style="7" customWidth="1"/>
    <col min="9186" max="9186" width="8.44140625" style="7" customWidth="1"/>
    <col min="9187" max="9187" width="1.5546875" style="7" customWidth="1"/>
    <col min="9188" max="9188" width="12.5546875" style="7" customWidth="1"/>
    <col min="9189" max="9189" width="1.5546875" style="7" customWidth="1"/>
    <col min="9190" max="9190" width="12.5546875" style="7" customWidth="1"/>
    <col min="9191" max="9191" width="11" style="7" bestFit="1" customWidth="1"/>
    <col min="9192" max="9193" width="13.88671875" style="7" customWidth="1"/>
    <col min="9194" max="9436" width="9.109375" style="7"/>
    <col min="9437" max="9440" width="2.5546875" style="7" customWidth="1"/>
    <col min="9441" max="9441" width="40.5546875" style="7" customWidth="1"/>
    <col min="9442" max="9442" width="8.44140625" style="7" customWidth="1"/>
    <col min="9443" max="9443" width="1.5546875" style="7" customWidth="1"/>
    <col min="9444" max="9444" width="12.5546875" style="7" customWidth="1"/>
    <col min="9445" max="9445" width="1.5546875" style="7" customWidth="1"/>
    <col min="9446" max="9446" width="12.5546875" style="7" customWidth="1"/>
    <col min="9447" max="9447" width="11" style="7" bestFit="1" customWidth="1"/>
    <col min="9448" max="9449" width="13.88671875" style="7" customWidth="1"/>
    <col min="9450" max="9692" width="9.109375" style="7"/>
    <col min="9693" max="9696" width="2.5546875" style="7" customWidth="1"/>
    <col min="9697" max="9697" width="40.5546875" style="7" customWidth="1"/>
    <col min="9698" max="9698" width="8.44140625" style="7" customWidth="1"/>
    <col min="9699" max="9699" width="1.5546875" style="7" customWidth="1"/>
    <col min="9700" max="9700" width="12.5546875" style="7" customWidth="1"/>
    <col min="9701" max="9701" width="1.5546875" style="7" customWidth="1"/>
    <col min="9702" max="9702" width="12.5546875" style="7" customWidth="1"/>
    <col min="9703" max="9703" width="11" style="7" bestFit="1" customWidth="1"/>
    <col min="9704" max="9705" width="13.88671875" style="7" customWidth="1"/>
    <col min="9706" max="9948" width="9.109375" style="7"/>
    <col min="9949" max="9952" width="2.5546875" style="7" customWidth="1"/>
    <col min="9953" max="9953" width="40.5546875" style="7" customWidth="1"/>
    <col min="9954" max="9954" width="8.44140625" style="7" customWidth="1"/>
    <col min="9955" max="9955" width="1.5546875" style="7" customWidth="1"/>
    <col min="9956" max="9956" width="12.5546875" style="7" customWidth="1"/>
    <col min="9957" max="9957" width="1.5546875" style="7" customWidth="1"/>
    <col min="9958" max="9958" width="12.5546875" style="7" customWidth="1"/>
    <col min="9959" max="9959" width="11" style="7" bestFit="1" customWidth="1"/>
    <col min="9960" max="9961" width="13.88671875" style="7" customWidth="1"/>
    <col min="9962" max="10204" width="9.109375" style="7"/>
    <col min="10205" max="10208" width="2.5546875" style="7" customWidth="1"/>
    <col min="10209" max="10209" width="40.5546875" style="7" customWidth="1"/>
    <col min="10210" max="10210" width="8.44140625" style="7" customWidth="1"/>
    <col min="10211" max="10211" width="1.5546875" style="7" customWidth="1"/>
    <col min="10212" max="10212" width="12.5546875" style="7" customWidth="1"/>
    <col min="10213" max="10213" width="1.5546875" style="7" customWidth="1"/>
    <col min="10214" max="10214" width="12.5546875" style="7" customWidth="1"/>
    <col min="10215" max="10215" width="11" style="7" bestFit="1" customWidth="1"/>
    <col min="10216" max="10217" width="13.88671875" style="7" customWidth="1"/>
    <col min="10218" max="10460" width="9.109375" style="7"/>
    <col min="10461" max="10464" width="2.5546875" style="7" customWidth="1"/>
    <col min="10465" max="10465" width="40.5546875" style="7" customWidth="1"/>
    <col min="10466" max="10466" width="8.44140625" style="7" customWidth="1"/>
    <col min="10467" max="10467" width="1.5546875" style="7" customWidth="1"/>
    <col min="10468" max="10468" width="12.5546875" style="7" customWidth="1"/>
    <col min="10469" max="10469" width="1.5546875" style="7" customWidth="1"/>
    <col min="10470" max="10470" width="12.5546875" style="7" customWidth="1"/>
    <col min="10471" max="10471" width="11" style="7" bestFit="1" customWidth="1"/>
    <col min="10472" max="10473" width="13.88671875" style="7" customWidth="1"/>
    <col min="10474" max="10716" width="9.109375" style="7"/>
    <col min="10717" max="10720" width="2.5546875" style="7" customWidth="1"/>
    <col min="10721" max="10721" width="40.5546875" style="7" customWidth="1"/>
    <col min="10722" max="10722" width="8.44140625" style="7" customWidth="1"/>
    <col min="10723" max="10723" width="1.5546875" style="7" customWidth="1"/>
    <col min="10724" max="10724" width="12.5546875" style="7" customWidth="1"/>
    <col min="10725" max="10725" width="1.5546875" style="7" customWidth="1"/>
    <col min="10726" max="10726" width="12.5546875" style="7" customWidth="1"/>
    <col min="10727" max="10727" width="11" style="7" bestFit="1" customWidth="1"/>
    <col min="10728" max="10729" width="13.88671875" style="7" customWidth="1"/>
    <col min="10730" max="10972" width="9.109375" style="7"/>
    <col min="10973" max="10976" width="2.5546875" style="7" customWidth="1"/>
    <col min="10977" max="10977" width="40.5546875" style="7" customWidth="1"/>
    <col min="10978" max="10978" width="8.44140625" style="7" customWidth="1"/>
    <col min="10979" max="10979" width="1.5546875" style="7" customWidth="1"/>
    <col min="10980" max="10980" width="12.5546875" style="7" customWidth="1"/>
    <col min="10981" max="10981" width="1.5546875" style="7" customWidth="1"/>
    <col min="10982" max="10982" width="12.5546875" style="7" customWidth="1"/>
    <col min="10983" max="10983" width="11" style="7" bestFit="1" customWidth="1"/>
    <col min="10984" max="10985" width="13.88671875" style="7" customWidth="1"/>
    <col min="10986" max="11228" width="9.109375" style="7"/>
    <col min="11229" max="11232" width="2.5546875" style="7" customWidth="1"/>
    <col min="11233" max="11233" width="40.5546875" style="7" customWidth="1"/>
    <col min="11234" max="11234" width="8.44140625" style="7" customWidth="1"/>
    <col min="11235" max="11235" width="1.5546875" style="7" customWidth="1"/>
    <col min="11236" max="11236" width="12.5546875" style="7" customWidth="1"/>
    <col min="11237" max="11237" width="1.5546875" style="7" customWidth="1"/>
    <col min="11238" max="11238" width="12.5546875" style="7" customWidth="1"/>
    <col min="11239" max="11239" width="11" style="7" bestFit="1" customWidth="1"/>
    <col min="11240" max="11241" width="13.88671875" style="7" customWidth="1"/>
    <col min="11242" max="11484" width="9.109375" style="7"/>
    <col min="11485" max="11488" width="2.5546875" style="7" customWidth="1"/>
    <col min="11489" max="11489" width="40.5546875" style="7" customWidth="1"/>
    <col min="11490" max="11490" width="8.44140625" style="7" customWidth="1"/>
    <col min="11491" max="11491" width="1.5546875" style="7" customWidth="1"/>
    <col min="11492" max="11492" width="12.5546875" style="7" customWidth="1"/>
    <col min="11493" max="11493" width="1.5546875" style="7" customWidth="1"/>
    <col min="11494" max="11494" width="12.5546875" style="7" customWidth="1"/>
    <col min="11495" max="11495" width="11" style="7" bestFit="1" customWidth="1"/>
    <col min="11496" max="11497" width="13.88671875" style="7" customWidth="1"/>
    <col min="11498" max="11740" width="9.109375" style="7"/>
    <col min="11741" max="11744" width="2.5546875" style="7" customWidth="1"/>
    <col min="11745" max="11745" width="40.5546875" style="7" customWidth="1"/>
    <col min="11746" max="11746" width="8.44140625" style="7" customWidth="1"/>
    <col min="11747" max="11747" width="1.5546875" style="7" customWidth="1"/>
    <col min="11748" max="11748" width="12.5546875" style="7" customWidth="1"/>
    <col min="11749" max="11749" width="1.5546875" style="7" customWidth="1"/>
    <col min="11750" max="11750" width="12.5546875" style="7" customWidth="1"/>
    <col min="11751" max="11751" width="11" style="7" bestFit="1" customWidth="1"/>
    <col min="11752" max="11753" width="13.88671875" style="7" customWidth="1"/>
    <col min="11754" max="11996" width="9.109375" style="7"/>
    <col min="11997" max="12000" width="2.5546875" style="7" customWidth="1"/>
    <col min="12001" max="12001" width="40.5546875" style="7" customWidth="1"/>
    <col min="12002" max="12002" width="8.44140625" style="7" customWidth="1"/>
    <col min="12003" max="12003" width="1.5546875" style="7" customWidth="1"/>
    <col min="12004" max="12004" width="12.5546875" style="7" customWidth="1"/>
    <col min="12005" max="12005" width="1.5546875" style="7" customWidth="1"/>
    <col min="12006" max="12006" width="12.5546875" style="7" customWidth="1"/>
    <col min="12007" max="12007" width="11" style="7" bestFit="1" customWidth="1"/>
    <col min="12008" max="12009" width="13.88671875" style="7" customWidth="1"/>
    <col min="12010" max="12252" width="9.109375" style="7"/>
    <col min="12253" max="12256" width="2.5546875" style="7" customWidth="1"/>
    <col min="12257" max="12257" width="40.5546875" style="7" customWidth="1"/>
    <col min="12258" max="12258" width="8.44140625" style="7" customWidth="1"/>
    <col min="12259" max="12259" width="1.5546875" style="7" customWidth="1"/>
    <col min="12260" max="12260" width="12.5546875" style="7" customWidth="1"/>
    <col min="12261" max="12261" width="1.5546875" style="7" customWidth="1"/>
    <col min="12262" max="12262" width="12.5546875" style="7" customWidth="1"/>
    <col min="12263" max="12263" width="11" style="7" bestFit="1" customWidth="1"/>
    <col min="12264" max="12265" width="13.88671875" style="7" customWidth="1"/>
    <col min="12266" max="12508" width="9.109375" style="7"/>
    <col min="12509" max="12512" width="2.5546875" style="7" customWidth="1"/>
    <col min="12513" max="12513" width="40.5546875" style="7" customWidth="1"/>
    <col min="12514" max="12514" width="8.44140625" style="7" customWidth="1"/>
    <col min="12515" max="12515" width="1.5546875" style="7" customWidth="1"/>
    <col min="12516" max="12516" width="12.5546875" style="7" customWidth="1"/>
    <col min="12517" max="12517" width="1.5546875" style="7" customWidth="1"/>
    <col min="12518" max="12518" width="12.5546875" style="7" customWidth="1"/>
    <col min="12519" max="12519" width="11" style="7" bestFit="1" customWidth="1"/>
    <col min="12520" max="12521" width="13.88671875" style="7" customWidth="1"/>
    <col min="12522" max="12764" width="9.109375" style="7"/>
    <col min="12765" max="12768" width="2.5546875" style="7" customWidth="1"/>
    <col min="12769" max="12769" width="40.5546875" style="7" customWidth="1"/>
    <col min="12770" max="12770" width="8.44140625" style="7" customWidth="1"/>
    <col min="12771" max="12771" width="1.5546875" style="7" customWidth="1"/>
    <col min="12772" max="12772" width="12.5546875" style="7" customWidth="1"/>
    <col min="12773" max="12773" width="1.5546875" style="7" customWidth="1"/>
    <col min="12774" max="12774" width="12.5546875" style="7" customWidth="1"/>
    <col min="12775" max="12775" width="11" style="7" bestFit="1" customWidth="1"/>
    <col min="12776" max="12777" width="13.88671875" style="7" customWidth="1"/>
    <col min="12778" max="13020" width="9.109375" style="7"/>
    <col min="13021" max="13024" width="2.5546875" style="7" customWidth="1"/>
    <col min="13025" max="13025" width="40.5546875" style="7" customWidth="1"/>
    <col min="13026" max="13026" width="8.44140625" style="7" customWidth="1"/>
    <col min="13027" max="13027" width="1.5546875" style="7" customWidth="1"/>
    <col min="13028" max="13028" width="12.5546875" style="7" customWidth="1"/>
    <col min="13029" max="13029" width="1.5546875" style="7" customWidth="1"/>
    <col min="13030" max="13030" width="12.5546875" style="7" customWidth="1"/>
    <col min="13031" max="13031" width="11" style="7" bestFit="1" customWidth="1"/>
    <col min="13032" max="13033" width="13.88671875" style="7" customWidth="1"/>
    <col min="13034" max="13276" width="9.109375" style="7"/>
    <col min="13277" max="13280" width="2.5546875" style="7" customWidth="1"/>
    <col min="13281" max="13281" width="40.5546875" style="7" customWidth="1"/>
    <col min="13282" max="13282" width="8.44140625" style="7" customWidth="1"/>
    <col min="13283" max="13283" width="1.5546875" style="7" customWidth="1"/>
    <col min="13284" max="13284" width="12.5546875" style="7" customWidth="1"/>
    <col min="13285" max="13285" width="1.5546875" style="7" customWidth="1"/>
    <col min="13286" max="13286" width="12.5546875" style="7" customWidth="1"/>
    <col min="13287" max="13287" width="11" style="7" bestFit="1" customWidth="1"/>
    <col min="13288" max="13289" width="13.88671875" style="7" customWidth="1"/>
    <col min="13290" max="13532" width="9.109375" style="7"/>
    <col min="13533" max="13536" width="2.5546875" style="7" customWidth="1"/>
    <col min="13537" max="13537" width="40.5546875" style="7" customWidth="1"/>
    <col min="13538" max="13538" width="8.44140625" style="7" customWidth="1"/>
    <col min="13539" max="13539" width="1.5546875" style="7" customWidth="1"/>
    <col min="13540" max="13540" width="12.5546875" style="7" customWidth="1"/>
    <col min="13541" max="13541" width="1.5546875" style="7" customWidth="1"/>
    <col min="13542" max="13542" width="12.5546875" style="7" customWidth="1"/>
    <col min="13543" max="13543" width="11" style="7" bestFit="1" customWidth="1"/>
    <col min="13544" max="13545" width="13.88671875" style="7" customWidth="1"/>
    <col min="13546" max="13788" width="9.109375" style="7"/>
    <col min="13789" max="13792" width="2.5546875" style="7" customWidth="1"/>
    <col min="13793" max="13793" width="40.5546875" style="7" customWidth="1"/>
    <col min="13794" max="13794" width="8.44140625" style="7" customWidth="1"/>
    <col min="13795" max="13795" width="1.5546875" style="7" customWidth="1"/>
    <col min="13796" max="13796" width="12.5546875" style="7" customWidth="1"/>
    <col min="13797" max="13797" width="1.5546875" style="7" customWidth="1"/>
    <col min="13798" max="13798" width="12.5546875" style="7" customWidth="1"/>
    <col min="13799" max="13799" width="11" style="7" bestFit="1" customWidth="1"/>
    <col min="13800" max="13801" width="13.88671875" style="7" customWidth="1"/>
    <col min="13802" max="14044" width="9.109375" style="7"/>
    <col min="14045" max="14048" width="2.5546875" style="7" customWidth="1"/>
    <col min="14049" max="14049" width="40.5546875" style="7" customWidth="1"/>
    <col min="14050" max="14050" width="8.44140625" style="7" customWidth="1"/>
    <col min="14051" max="14051" width="1.5546875" style="7" customWidth="1"/>
    <col min="14052" max="14052" width="12.5546875" style="7" customWidth="1"/>
    <col min="14053" max="14053" width="1.5546875" style="7" customWidth="1"/>
    <col min="14054" max="14054" width="12.5546875" style="7" customWidth="1"/>
    <col min="14055" max="14055" width="11" style="7" bestFit="1" customWidth="1"/>
    <col min="14056" max="14057" width="13.88671875" style="7" customWidth="1"/>
    <col min="14058" max="14300" width="9.109375" style="7"/>
    <col min="14301" max="14304" width="2.5546875" style="7" customWidth="1"/>
    <col min="14305" max="14305" width="40.5546875" style="7" customWidth="1"/>
    <col min="14306" max="14306" width="8.44140625" style="7" customWidth="1"/>
    <col min="14307" max="14307" width="1.5546875" style="7" customWidth="1"/>
    <col min="14308" max="14308" width="12.5546875" style="7" customWidth="1"/>
    <col min="14309" max="14309" width="1.5546875" style="7" customWidth="1"/>
    <col min="14310" max="14310" width="12.5546875" style="7" customWidth="1"/>
    <col min="14311" max="14311" width="11" style="7" bestFit="1" customWidth="1"/>
    <col min="14312" max="14313" width="13.88671875" style="7" customWidth="1"/>
    <col min="14314" max="14556" width="9.109375" style="7"/>
    <col min="14557" max="14560" width="2.5546875" style="7" customWidth="1"/>
    <col min="14561" max="14561" width="40.5546875" style="7" customWidth="1"/>
    <col min="14562" max="14562" width="8.44140625" style="7" customWidth="1"/>
    <col min="14563" max="14563" width="1.5546875" style="7" customWidth="1"/>
    <col min="14564" max="14564" width="12.5546875" style="7" customWidth="1"/>
    <col min="14565" max="14565" width="1.5546875" style="7" customWidth="1"/>
    <col min="14566" max="14566" width="12.5546875" style="7" customWidth="1"/>
    <col min="14567" max="14567" width="11" style="7" bestFit="1" customWidth="1"/>
    <col min="14568" max="14569" width="13.88671875" style="7" customWidth="1"/>
    <col min="14570" max="14812" width="9.109375" style="7"/>
    <col min="14813" max="14816" width="2.5546875" style="7" customWidth="1"/>
    <col min="14817" max="14817" width="40.5546875" style="7" customWidth="1"/>
    <col min="14818" max="14818" width="8.44140625" style="7" customWidth="1"/>
    <col min="14819" max="14819" width="1.5546875" style="7" customWidth="1"/>
    <col min="14820" max="14820" width="12.5546875" style="7" customWidth="1"/>
    <col min="14821" max="14821" width="1.5546875" style="7" customWidth="1"/>
    <col min="14822" max="14822" width="12.5546875" style="7" customWidth="1"/>
    <col min="14823" max="14823" width="11" style="7" bestFit="1" customWidth="1"/>
    <col min="14824" max="14825" width="13.88671875" style="7" customWidth="1"/>
    <col min="14826" max="15068" width="9.109375" style="7"/>
    <col min="15069" max="15072" width="2.5546875" style="7" customWidth="1"/>
    <col min="15073" max="15073" width="40.5546875" style="7" customWidth="1"/>
    <col min="15074" max="15074" width="8.44140625" style="7" customWidth="1"/>
    <col min="15075" max="15075" width="1.5546875" style="7" customWidth="1"/>
    <col min="15076" max="15076" width="12.5546875" style="7" customWidth="1"/>
    <col min="15077" max="15077" width="1.5546875" style="7" customWidth="1"/>
    <col min="15078" max="15078" width="12.5546875" style="7" customWidth="1"/>
    <col min="15079" max="15079" width="11" style="7" bestFit="1" customWidth="1"/>
    <col min="15080" max="15081" width="13.88671875" style="7" customWidth="1"/>
    <col min="15082" max="15324" width="9.109375" style="7"/>
    <col min="15325" max="15328" width="2.5546875" style="7" customWidth="1"/>
    <col min="15329" max="15329" width="40.5546875" style="7" customWidth="1"/>
    <col min="15330" max="15330" width="8.44140625" style="7" customWidth="1"/>
    <col min="15331" max="15331" width="1.5546875" style="7" customWidth="1"/>
    <col min="15332" max="15332" width="12.5546875" style="7" customWidth="1"/>
    <col min="15333" max="15333" width="1.5546875" style="7" customWidth="1"/>
    <col min="15334" max="15334" width="12.5546875" style="7" customWidth="1"/>
    <col min="15335" max="15335" width="11" style="7" bestFit="1" customWidth="1"/>
    <col min="15336" max="15337" width="13.88671875" style="7" customWidth="1"/>
    <col min="15338" max="15580" width="9.109375" style="7"/>
    <col min="15581" max="15584" width="2.5546875" style="7" customWidth="1"/>
    <col min="15585" max="15585" width="40.5546875" style="7" customWidth="1"/>
    <col min="15586" max="15586" width="8.44140625" style="7" customWidth="1"/>
    <col min="15587" max="15587" width="1.5546875" style="7" customWidth="1"/>
    <col min="15588" max="15588" width="12.5546875" style="7" customWidth="1"/>
    <col min="15589" max="15589" width="1.5546875" style="7" customWidth="1"/>
    <col min="15590" max="15590" width="12.5546875" style="7" customWidth="1"/>
    <col min="15591" max="15591" width="11" style="7" bestFit="1" customWidth="1"/>
    <col min="15592" max="15593" width="13.88671875" style="7" customWidth="1"/>
    <col min="15594" max="15836" width="9.109375" style="7"/>
    <col min="15837" max="15840" width="2.5546875" style="7" customWidth="1"/>
    <col min="15841" max="15841" width="40.5546875" style="7" customWidth="1"/>
    <col min="15842" max="15842" width="8.44140625" style="7" customWidth="1"/>
    <col min="15843" max="15843" width="1.5546875" style="7" customWidth="1"/>
    <col min="15844" max="15844" width="12.5546875" style="7" customWidth="1"/>
    <col min="15845" max="15845" width="1.5546875" style="7" customWidth="1"/>
    <col min="15846" max="15846" width="12.5546875" style="7" customWidth="1"/>
    <col min="15847" max="15847" width="11" style="7" bestFit="1" customWidth="1"/>
    <col min="15848" max="15849" width="13.88671875" style="7" customWidth="1"/>
    <col min="15850" max="16092" width="9.109375" style="7"/>
    <col min="16093" max="16096" width="2.5546875" style="7" customWidth="1"/>
    <col min="16097" max="16097" width="40.5546875" style="7" customWidth="1"/>
    <col min="16098" max="16098" width="8.44140625" style="7" customWidth="1"/>
    <col min="16099" max="16099" width="1.5546875" style="7" customWidth="1"/>
    <col min="16100" max="16100" width="12.5546875" style="7" customWidth="1"/>
    <col min="16101" max="16101" width="1.5546875" style="7" customWidth="1"/>
    <col min="16102" max="16102" width="12.5546875" style="7" customWidth="1"/>
    <col min="16103" max="16103" width="11" style="7" bestFit="1" customWidth="1"/>
    <col min="16104" max="16105" width="13.88671875" style="7" customWidth="1"/>
    <col min="16106" max="16378" width="9.109375" style="7"/>
    <col min="16379" max="16383" width="9.109375" style="7" customWidth="1"/>
    <col min="16384" max="16384" width="9.109375" style="7"/>
  </cols>
  <sheetData>
    <row r="1" spans="1:11" s="15" customFormat="1" ht="21.75" customHeight="1">
      <c r="A1" s="15" t="s">
        <v>116</v>
      </c>
      <c r="C1" s="1"/>
      <c r="E1" s="5"/>
      <c r="G1" s="22"/>
      <c r="I1" s="22"/>
      <c r="J1" s="41"/>
      <c r="K1" s="22"/>
    </row>
    <row r="2" spans="1:11" s="15" customFormat="1" ht="21.75" customHeight="1">
      <c r="A2" s="15" t="s">
        <v>0</v>
      </c>
      <c r="C2" s="1"/>
      <c r="D2" s="1"/>
      <c r="E2" s="5"/>
      <c r="G2" s="22"/>
      <c r="I2" s="22"/>
      <c r="J2" s="41"/>
      <c r="K2" s="22"/>
    </row>
    <row r="3" spans="1:11" s="15" customFormat="1" ht="21.75" customHeight="1">
      <c r="A3" s="2" t="s">
        <v>144</v>
      </c>
      <c r="B3" s="2"/>
      <c r="C3" s="3"/>
      <c r="D3" s="3"/>
      <c r="E3" s="16"/>
      <c r="F3" s="2"/>
      <c r="G3" s="33"/>
      <c r="H3" s="2"/>
      <c r="I3" s="33"/>
      <c r="J3" s="40"/>
      <c r="K3" s="33"/>
    </row>
    <row r="4" spans="1:11" ht="21" customHeight="1">
      <c r="A4" s="17"/>
      <c r="C4" s="26"/>
      <c r="D4" s="26"/>
    </row>
    <row r="5" spans="1:11" ht="21" customHeight="1">
      <c r="A5" s="17"/>
      <c r="C5" s="26"/>
      <c r="D5" s="26"/>
      <c r="G5" s="33" t="s">
        <v>126</v>
      </c>
      <c r="I5" s="83" t="s">
        <v>127</v>
      </c>
      <c r="J5" s="83"/>
      <c r="K5" s="83"/>
    </row>
    <row r="6" spans="1:11" ht="21" customHeight="1">
      <c r="A6" s="17"/>
      <c r="C6" s="26"/>
      <c r="D6" s="26"/>
      <c r="G6" s="22" t="s">
        <v>84</v>
      </c>
      <c r="I6" s="22" t="s">
        <v>84</v>
      </c>
      <c r="J6" s="22"/>
      <c r="K6" s="22" t="s">
        <v>85</v>
      </c>
    </row>
    <row r="7" spans="1:11" ht="21" customHeight="1">
      <c r="A7" s="17"/>
      <c r="C7" s="26"/>
      <c r="D7" s="26"/>
      <c r="G7" s="60" t="s">
        <v>145</v>
      </c>
      <c r="I7" s="60" t="s">
        <v>145</v>
      </c>
      <c r="K7" s="22" t="s">
        <v>65</v>
      </c>
    </row>
    <row r="8" spans="1:11" ht="21" customHeight="1">
      <c r="A8" s="17"/>
      <c r="C8" s="26"/>
      <c r="D8" s="26"/>
      <c r="G8" s="22" t="s">
        <v>121</v>
      </c>
      <c r="I8" s="22" t="s">
        <v>121</v>
      </c>
      <c r="K8" s="22" t="s">
        <v>92</v>
      </c>
    </row>
    <row r="9" spans="1:11" ht="21" customHeight="1">
      <c r="A9" s="17"/>
      <c r="C9" s="26"/>
      <c r="D9" s="26"/>
      <c r="E9" s="16" t="s">
        <v>1</v>
      </c>
      <c r="F9" s="4"/>
      <c r="G9" s="33" t="s">
        <v>2</v>
      </c>
      <c r="H9" s="4"/>
      <c r="I9" s="33" t="s">
        <v>2</v>
      </c>
      <c r="J9" s="8"/>
      <c r="K9" s="33" t="s">
        <v>2</v>
      </c>
    </row>
    <row r="10" spans="1:11" ht="21" customHeight="1">
      <c r="A10" s="17"/>
      <c r="C10" s="26"/>
      <c r="D10" s="26"/>
      <c r="E10" s="5"/>
      <c r="F10" s="4"/>
      <c r="G10" s="23"/>
      <c r="H10" s="4"/>
      <c r="I10" s="23"/>
      <c r="J10" s="8"/>
      <c r="K10" s="22"/>
    </row>
    <row r="11" spans="1:11" ht="21" customHeight="1">
      <c r="A11" s="15" t="s">
        <v>3</v>
      </c>
      <c r="C11" s="26"/>
      <c r="D11" s="26"/>
      <c r="E11" s="54"/>
      <c r="F11" s="17"/>
      <c r="G11" s="25"/>
      <c r="H11" s="17"/>
      <c r="I11" s="25"/>
      <c r="J11" s="17"/>
      <c r="K11" s="71"/>
    </row>
    <row r="12" spans="1:11" s="48" customFormat="1" ht="6" customHeight="1">
      <c r="A12" s="47"/>
      <c r="C12" s="53"/>
      <c r="D12" s="53"/>
      <c r="E12" s="46"/>
      <c r="F12" s="50"/>
      <c r="G12" s="51"/>
      <c r="H12" s="50"/>
      <c r="I12" s="51"/>
      <c r="J12" s="50"/>
      <c r="K12" s="68"/>
    </row>
    <row r="13" spans="1:11" ht="21" customHeight="1">
      <c r="A13" s="15" t="s">
        <v>4</v>
      </c>
      <c r="C13" s="26"/>
      <c r="D13" s="26"/>
      <c r="G13" s="30"/>
      <c r="I13" s="30"/>
      <c r="J13" s="7"/>
    </row>
    <row r="14" spans="1:11" s="48" customFormat="1" ht="6" customHeight="1">
      <c r="A14" s="45"/>
      <c r="C14" s="53"/>
      <c r="D14" s="53"/>
      <c r="E14" s="6"/>
      <c r="G14" s="52"/>
      <c r="I14" s="52"/>
      <c r="K14" s="70"/>
    </row>
    <row r="15" spans="1:11" ht="21" customHeight="1">
      <c r="A15" s="7" t="s">
        <v>5</v>
      </c>
      <c r="C15" s="26"/>
      <c r="D15" s="26"/>
      <c r="G15" s="30">
        <v>6242413</v>
      </c>
      <c r="I15" s="30">
        <v>5913701</v>
      </c>
      <c r="J15" s="7"/>
      <c r="K15" s="36">
        <v>214672252</v>
      </c>
    </row>
    <row r="16" spans="1:11" ht="21" customHeight="1">
      <c r="A16" s="7" t="s">
        <v>43</v>
      </c>
      <c r="C16" s="26"/>
      <c r="D16" s="55"/>
      <c r="E16" s="6">
        <v>7</v>
      </c>
      <c r="G16" s="30">
        <v>149991212</v>
      </c>
      <c r="I16" s="30">
        <v>149901440</v>
      </c>
      <c r="J16" s="7"/>
      <c r="K16" s="36">
        <v>219498472</v>
      </c>
    </row>
    <row r="17" spans="1:11" ht="21" customHeight="1">
      <c r="A17" s="7" t="s">
        <v>72</v>
      </c>
      <c r="C17" s="26"/>
      <c r="D17" s="55"/>
      <c r="E17" s="6">
        <v>8</v>
      </c>
      <c r="G17" s="30">
        <v>450272651</v>
      </c>
      <c r="I17" s="30">
        <v>450272651</v>
      </c>
      <c r="J17" s="7"/>
      <c r="K17" s="36">
        <v>348599712</v>
      </c>
    </row>
    <row r="18" spans="1:11" ht="21" customHeight="1">
      <c r="A18" s="7" t="s">
        <v>42</v>
      </c>
      <c r="C18" s="26"/>
      <c r="D18" s="55"/>
      <c r="E18" s="6">
        <v>9</v>
      </c>
      <c r="G18" s="30">
        <v>62125776</v>
      </c>
      <c r="I18" s="30">
        <v>62097516</v>
      </c>
      <c r="J18" s="7"/>
      <c r="K18" s="36">
        <v>86344593</v>
      </c>
    </row>
    <row r="19" spans="1:11" ht="21" customHeight="1">
      <c r="A19" s="7" t="s">
        <v>152</v>
      </c>
      <c r="C19" s="26"/>
      <c r="D19" s="55"/>
      <c r="G19" s="30">
        <v>52532</v>
      </c>
      <c r="I19" s="30">
        <v>52532</v>
      </c>
      <c r="J19" s="7"/>
      <c r="K19" s="36">
        <v>0</v>
      </c>
    </row>
    <row r="20" spans="1:11" ht="21" customHeight="1">
      <c r="A20" s="7" t="s">
        <v>40</v>
      </c>
      <c r="C20" s="26"/>
      <c r="D20" s="55"/>
      <c r="E20" s="6">
        <v>10</v>
      </c>
      <c r="G20" s="31">
        <v>57017520</v>
      </c>
      <c r="I20" s="31">
        <v>56974345</v>
      </c>
      <c r="J20" s="7"/>
      <c r="K20" s="37">
        <v>50242669</v>
      </c>
    </row>
    <row r="21" spans="1:11" s="48" customFormat="1" ht="6" customHeight="1">
      <c r="A21" s="47"/>
      <c r="C21" s="53"/>
      <c r="D21" s="53"/>
      <c r="E21" s="5"/>
      <c r="F21" s="50"/>
      <c r="G21" s="51"/>
      <c r="H21" s="50"/>
      <c r="I21" s="51"/>
      <c r="J21" s="50"/>
      <c r="K21" s="22"/>
    </row>
    <row r="22" spans="1:11" ht="21" customHeight="1">
      <c r="A22" s="1" t="s">
        <v>6</v>
      </c>
      <c r="C22" s="1"/>
      <c r="D22" s="26"/>
      <c r="G22" s="31">
        <f>+SUM(G15:G20)</f>
        <v>725702104</v>
      </c>
      <c r="I22" s="31">
        <f>+SUM(I15:I20)</f>
        <v>725212185</v>
      </c>
      <c r="J22" s="7"/>
      <c r="K22" s="37">
        <f>+SUM(K15:K20)</f>
        <v>919357698</v>
      </c>
    </row>
    <row r="23" spans="1:11" s="48" customFormat="1" ht="21" customHeight="1">
      <c r="A23" s="47"/>
      <c r="C23" s="53"/>
      <c r="D23" s="53"/>
      <c r="E23" s="46"/>
      <c r="F23" s="50"/>
      <c r="G23" s="51"/>
      <c r="H23" s="50"/>
      <c r="I23" s="51"/>
      <c r="J23" s="50"/>
      <c r="K23" s="22"/>
    </row>
    <row r="24" spans="1:11" ht="21" customHeight="1">
      <c r="A24" s="15" t="s">
        <v>35</v>
      </c>
      <c r="G24" s="30"/>
      <c r="I24" s="30"/>
      <c r="J24" s="7"/>
    </row>
    <row r="25" spans="1:11" s="48" customFormat="1" ht="6" customHeight="1">
      <c r="A25" s="47"/>
      <c r="C25" s="53"/>
      <c r="D25" s="53"/>
      <c r="E25" s="46"/>
      <c r="F25" s="50"/>
      <c r="G25" s="52"/>
      <c r="H25" s="50"/>
      <c r="I25" s="52"/>
      <c r="J25" s="50"/>
      <c r="K25" s="36"/>
    </row>
    <row r="26" spans="1:11" ht="21" customHeight="1">
      <c r="A26" s="17" t="s">
        <v>44</v>
      </c>
      <c r="C26" s="26"/>
      <c r="D26" s="26"/>
      <c r="F26" s="4"/>
      <c r="G26" s="30">
        <v>27687598</v>
      </c>
      <c r="H26" s="4"/>
      <c r="I26" s="30">
        <v>27687598</v>
      </c>
      <c r="J26" s="4"/>
      <c r="K26" s="36">
        <v>23461950</v>
      </c>
    </row>
    <row r="27" spans="1:11" ht="21" customHeight="1">
      <c r="A27" s="17" t="s">
        <v>132</v>
      </c>
      <c r="C27" s="26"/>
      <c r="D27" s="26"/>
      <c r="E27" s="6">
        <v>11</v>
      </c>
      <c r="F27" s="4"/>
      <c r="G27" s="30">
        <v>0</v>
      </c>
      <c r="H27" s="4"/>
      <c r="I27" s="30">
        <v>4999700</v>
      </c>
      <c r="J27" s="4"/>
      <c r="K27" s="36">
        <v>0</v>
      </c>
    </row>
    <row r="28" spans="1:11" ht="21" customHeight="1">
      <c r="A28" s="7" t="s">
        <v>45</v>
      </c>
      <c r="C28" s="26"/>
      <c r="D28" s="26"/>
      <c r="E28" s="6">
        <v>12</v>
      </c>
      <c r="G28" s="30">
        <v>9155726</v>
      </c>
      <c r="I28" s="30">
        <v>9017753</v>
      </c>
      <c r="J28" s="7"/>
      <c r="K28" s="36">
        <v>5499891</v>
      </c>
    </row>
    <row r="29" spans="1:11" ht="21" customHeight="1">
      <c r="A29" s="7" t="s">
        <v>94</v>
      </c>
      <c r="C29" s="26"/>
      <c r="D29" s="26"/>
      <c r="G29" s="30">
        <v>176340</v>
      </c>
      <c r="I29" s="30">
        <v>171618</v>
      </c>
      <c r="J29" s="7"/>
      <c r="K29" s="36">
        <v>215482</v>
      </c>
    </row>
    <row r="30" spans="1:11" ht="21" customHeight="1">
      <c r="A30" s="7" t="s">
        <v>74</v>
      </c>
      <c r="C30" s="26"/>
      <c r="D30" s="26"/>
      <c r="E30" s="6">
        <v>12</v>
      </c>
      <c r="G30" s="30">
        <v>26180621</v>
      </c>
      <c r="I30" s="30">
        <v>26180621</v>
      </c>
      <c r="J30" s="7"/>
      <c r="K30" s="36">
        <v>17982378</v>
      </c>
    </row>
    <row r="31" spans="1:11" ht="21" customHeight="1">
      <c r="A31" s="7" t="s">
        <v>95</v>
      </c>
      <c r="C31" s="26"/>
      <c r="D31" s="26"/>
      <c r="G31" s="30">
        <v>5916371</v>
      </c>
      <c r="I31" s="30">
        <v>5755646</v>
      </c>
      <c r="J31" s="7"/>
      <c r="K31" s="36">
        <v>1825080</v>
      </c>
    </row>
    <row r="32" spans="1:11" ht="21" customHeight="1">
      <c r="A32" s="7" t="s">
        <v>38</v>
      </c>
      <c r="C32" s="26"/>
      <c r="D32" s="26"/>
      <c r="E32" s="6">
        <v>13</v>
      </c>
      <c r="G32" s="31">
        <v>73850093</v>
      </c>
      <c r="I32" s="31">
        <v>73850393</v>
      </c>
      <c r="J32" s="7"/>
      <c r="K32" s="37">
        <v>50520056</v>
      </c>
    </row>
    <row r="33" spans="1:11" s="48" customFormat="1" ht="6" customHeight="1">
      <c r="A33" s="47"/>
      <c r="C33" s="53"/>
      <c r="D33" s="53"/>
      <c r="E33" s="46"/>
      <c r="F33" s="50"/>
      <c r="G33" s="30"/>
      <c r="H33" s="50"/>
      <c r="I33" s="30"/>
      <c r="J33" s="50"/>
      <c r="K33" s="36"/>
    </row>
    <row r="34" spans="1:11" ht="21" customHeight="1">
      <c r="A34" s="15" t="s">
        <v>36</v>
      </c>
      <c r="B34" s="17"/>
      <c r="C34" s="26"/>
      <c r="D34" s="26"/>
      <c r="G34" s="31">
        <f>SUM(G26:G32)</f>
        <v>142966749</v>
      </c>
      <c r="I34" s="31">
        <f>SUM(I26:I32)</f>
        <v>147663329</v>
      </c>
      <c r="J34" s="7"/>
      <c r="K34" s="37">
        <f>SUM(K26:K32)</f>
        <v>99504837</v>
      </c>
    </row>
    <row r="35" spans="1:11" s="48" customFormat="1" ht="6" customHeight="1">
      <c r="A35" s="47"/>
      <c r="C35" s="53"/>
      <c r="D35" s="53"/>
      <c r="E35" s="46"/>
      <c r="F35" s="50"/>
      <c r="G35" s="23"/>
      <c r="H35" s="50"/>
      <c r="I35" s="23"/>
      <c r="J35" s="50"/>
      <c r="K35" s="22"/>
    </row>
    <row r="36" spans="1:11" ht="21" customHeight="1" thickBot="1">
      <c r="A36" s="15" t="s">
        <v>7</v>
      </c>
      <c r="B36" s="17"/>
      <c r="C36" s="26"/>
      <c r="D36" s="26"/>
      <c r="G36" s="38">
        <f>SUM(G22+G34)</f>
        <v>868668853</v>
      </c>
      <c r="I36" s="38">
        <f>SUM(I22+I34)</f>
        <v>872875514</v>
      </c>
      <c r="J36" s="7"/>
      <c r="K36" s="67">
        <f>SUM(K22+K34)</f>
        <v>1018862535</v>
      </c>
    </row>
    <row r="37" spans="1:11" ht="21.75" customHeight="1" thickTop="1">
      <c r="A37" s="15"/>
      <c r="B37" s="17"/>
      <c r="C37" s="26"/>
      <c r="D37" s="26"/>
    </row>
    <row r="38" spans="1:11" ht="21.75" customHeight="1">
      <c r="A38" s="15"/>
      <c r="B38" s="17"/>
      <c r="C38" s="26"/>
      <c r="D38" s="26"/>
    </row>
    <row r="39" spans="1:11" ht="9.75" customHeight="1">
      <c r="A39" s="15"/>
      <c r="B39" s="17"/>
      <c r="C39" s="26"/>
      <c r="D39" s="26"/>
    </row>
    <row r="40" spans="1:11" ht="21.75" customHeight="1">
      <c r="A40" s="84" t="s">
        <v>134</v>
      </c>
      <c r="B40" s="84"/>
      <c r="C40" s="84"/>
      <c r="D40" s="84"/>
      <c r="E40" s="84"/>
      <c r="F40" s="84"/>
      <c r="G40" s="84"/>
      <c r="H40" s="84"/>
      <c r="I40" s="84"/>
      <c r="J40" s="84"/>
      <c r="K40" s="84"/>
    </row>
    <row r="41" spans="1:11" ht="21.75" customHeight="1">
      <c r="A41" s="6"/>
      <c r="B41" s="6"/>
      <c r="C41" s="6"/>
      <c r="D41" s="6"/>
      <c r="E41" s="6" t="s">
        <v>171</v>
      </c>
      <c r="F41" s="6"/>
      <c r="G41" s="6"/>
      <c r="H41" s="6"/>
      <c r="I41" s="6"/>
      <c r="J41" s="6"/>
      <c r="K41" s="6"/>
    </row>
    <row r="42" spans="1:11" ht="7.5" customHeight="1">
      <c r="A42" s="15" t="s">
        <v>133</v>
      </c>
      <c r="B42" s="15"/>
      <c r="C42" s="15"/>
      <c r="D42" s="15"/>
      <c r="E42" s="15"/>
      <c r="F42" s="15"/>
      <c r="G42" s="15"/>
      <c r="H42" s="15"/>
      <c r="I42" s="15"/>
      <c r="J42" s="15"/>
      <c r="K42" s="15"/>
    </row>
    <row r="43" spans="1:11" ht="21.9" customHeight="1">
      <c r="A43" s="82" t="s">
        <v>87</v>
      </c>
      <c r="B43" s="82"/>
      <c r="C43" s="82"/>
      <c r="D43" s="82"/>
      <c r="E43" s="82"/>
      <c r="F43" s="82"/>
      <c r="G43" s="82"/>
      <c r="H43" s="82"/>
      <c r="I43" s="82"/>
      <c r="J43" s="82"/>
      <c r="K43" s="82"/>
    </row>
    <row r="44" spans="1:11" s="15" customFormat="1" ht="21.75" customHeight="1">
      <c r="A44" s="15" t="s">
        <v>116</v>
      </c>
      <c r="C44" s="1"/>
      <c r="E44" s="5"/>
      <c r="G44" s="22"/>
      <c r="I44" s="22"/>
      <c r="J44" s="41"/>
      <c r="K44" s="22"/>
    </row>
    <row r="45" spans="1:11" s="15" customFormat="1" ht="21.75" customHeight="1">
      <c r="A45" s="15" t="s">
        <v>0</v>
      </c>
      <c r="C45" s="1"/>
      <c r="D45" s="1"/>
      <c r="E45" s="5"/>
      <c r="G45" s="22"/>
      <c r="I45" s="22"/>
      <c r="J45" s="41"/>
      <c r="K45" s="22"/>
    </row>
    <row r="46" spans="1:11" s="15" customFormat="1" ht="21.75" customHeight="1">
      <c r="A46" s="2" t="str">
        <f>A3</f>
        <v>ณ วันที่ 30 กันยายน พ.ศ. 2566</v>
      </c>
      <c r="B46" s="2"/>
      <c r="C46" s="3"/>
      <c r="D46" s="3"/>
      <c r="E46" s="16"/>
      <c r="F46" s="2"/>
      <c r="G46" s="33"/>
      <c r="H46" s="2"/>
      <c r="I46" s="33"/>
      <c r="J46" s="40"/>
      <c r="K46" s="33"/>
    </row>
    <row r="47" spans="1:11" ht="21.75" customHeight="1">
      <c r="A47" s="15"/>
      <c r="B47" s="15"/>
      <c r="C47" s="26"/>
      <c r="D47" s="26"/>
    </row>
    <row r="48" spans="1:11" ht="21.75" customHeight="1">
      <c r="A48" s="17"/>
      <c r="C48" s="26"/>
      <c r="D48" s="26"/>
      <c r="G48" s="33" t="s">
        <v>126</v>
      </c>
      <c r="I48" s="83" t="s">
        <v>127</v>
      </c>
      <c r="J48" s="83"/>
      <c r="K48" s="83"/>
    </row>
    <row r="49" spans="1:11" ht="21.75" customHeight="1">
      <c r="A49" s="15"/>
      <c r="B49" s="15"/>
      <c r="C49" s="26"/>
      <c r="D49" s="26"/>
      <c r="G49" s="22" t="s">
        <v>84</v>
      </c>
      <c r="I49" s="22" t="s">
        <v>84</v>
      </c>
      <c r="J49" s="22"/>
      <c r="K49" s="22" t="s">
        <v>85</v>
      </c>
    </row>
    <row r="50" spans="1:11" ht="21.75" customHeight="1">
      <c r="A50" s="15"/>
      <c r="B50" s="15"/>
      <c r="C50" s="26"/>
      <c r="D50" s="26"/>
      <c r="G50" s="60" t="s">
        <v>145</v>
      </c>
      <c r="I50" s="60" t="s">
        <v>145</v>
      </c>
      <c r="K50" s="22" t="s">
        <v>65</v>
      </c>
    </row>
    <row r="51" spans="1:11" ht="21.75" customHeight="1">
      <c r="A51" s="15"/>
      <c r="B51" s="15"/>
      <c r="C51" s="26"/>
      <c r="D51" s="26"/>
      <c r="G51" s="22" t="s">
        <v>121</v>
      </c>
      <c r="I51" s="22" t="s">
        <v>121</v>
      </c>
      <c r="K51" s="22" t="s">
        <v>92</v>
      </c>
    </row>
    <row r="52" spans="1:11" ht="21.75" customHeight="1">
      <c r="A52" s="17"/>
      <c r="C52" s="26"/>
      <c r="D52" s="26"/>
      <c r="E52" s="16" t="s">
        <v>1</v>
      </c>
      <c r="F52" s="4"/>
      <c r="G52" s="33" t="s">
        <v>2</v>
      </c>
      <c r="H52" s="4"/>
      <c r="I52" s="33" t="s">
        <v>2</v>
      </c>
      <c r="J52" s="8"/>
      <c r="K52" s="33" t="s">
        <v>2</v>
      </c>
    </row>
    <row r="53" spans="1:11" ht="21.75" customHeight="1">
      <c r="A53" s="17"/>
      <c r="C53" s="26"/>
      <c r="D53" s="26"/>
      <c r="E53" s="5"/>
      <c r="F53" s="4"/>
      <c r="G53" s="23"/>
      <c r="H53" s="4"/>
      <c r="I53" s="23"/>
      <c r="J53" s="8"/>
      <c r="K53" s="22"/>
    </row>
    <row r="54" spans="1:11" ht="21.75" customHeight="1">
      <c r="A54" s="15" t="s">
        <v>30</v>
      </c>
      <c r="C54" s="1"/>
      <c r="D54" s="26"/>
      <c r="G54" s="56"/>
      <c r="I54" s="56"/>
      <c r="J54" s="7"/>
      <c r="K54" s="7"/>
    </row>
    <row r="55" spans="1:11" s="48" customFormat="1" ht="6" customHeight="1">
      <c r="A55" s="47"/>
      <c r="C55" s="53"/>
      <c r="D55" s="53"/>
      <c r="E55" s="46"/>
      <c r="F55" s="50"/>
      <c r="G55" s="52"/>
      <c r="H55" s="50"/>
      <c r="I55" s="52"/>
      <c r="J55" s="50"/>
      <c r="K55" s="70"/>
    </row>
    <row r="56" spans="1:11" ht="21.75" customHeight="1">
      <c r="A56" s="15" t="s">
        <v>8</v>
      </c>
      <c r="C56" s="26"/>
      <c r="D56" s="26"/>
      <c r="G56" s="30"/>
      <c r="I56" s="30"/>
      <c r="J56" s="7"/>
    </row>
    <row r="57" spans="1:11" s="48" customFormat="1" ht="6" customHeight="1">
      <c r="A57" s="47"/>
      <c r="C57" s="53"/>
      <c r="D57" s="53"/>
      <c r="E57" s="46"/>
      <c r="F57" s="50"/>
      <c r="G57" s="51"/>
      <c r="H57" s="50"/>
      <c r="I57" s="51"/>
      <c r="J57" s="50"/>
      <c r="K57" s="68"/>
    </row>
    <row r="58" spans="1:11" ht="21.75" customHeight="1">
      <c r="A58" s="17" t="s">
        <v>166</v>
      </c>
      <c r="C58" s="26"/>
      <c r="D58" s="26"/>
      <c r="E58" s="46"/>
      <c r="F58" s="50"/>
      <c r="G58" s="51"/>
      <c r="H58" s="50"/>
      <c r="I58" s="51"/>
      <c r="J58" s="50"/>
      <c r="K58" s="68"/>
    </row>
    <row r="59" spans="1:11" ht="21.75" customHeight="1">
      <c r="A59" s="17"/>
      <c r="B59" s="7" t="s">
        <v>167</v>
      </c>
      <c r="C59" s="26"/>
      <c r="D59" s="26"/>
      <c r="E59" s="6">
        <v>14</v>
      </c>
      <c r="F59" s="4"/>
      <c r="G59" s="30">
        <v>4804306</v>
      </c>
      <c r="H59" s="4"/>
      <c r="I59" s="30">
        <v>4804306</v>
      </c>
      <c r="J59" s="4"/>
      <c r="K59" s="36">
        <v>0</v>
      </c>
    </row>
    <row r="60" spans="1:11" ht="21.75" customHeight="1">
      <c r="A60" s="17" t="s">
        <v>46</v>
      </c>
      <c r="C60" s="26"/>
      <c r="D60" s="26"/>
      <c r="F60" s="4"/>
      <c r="G60" s="30"/>
      <c r="H60" s="4"/>
      <c r="I60" s="30"/>
      <c r="J60" s="4"/>
    </row>
    <row r="61" spans="1:11" ht="21.75" customHeight="1">
      <c r="A61" s="17"/>
      <c r="B61" s="57" t="s">
        <v>66</v>
      </c>
      <c r="C61" s="26"/>
      <c r="D61" s="26"/>
      <c r="E61" s="6">
        <v>14</v>
      </c>
      <c r="F61" s="4"/>
      <c r="G61" s="30">
        <v>10975583</v>
      </c>
      <c r="H61" s="4"/>
      <c r="I61" s="30">
        <v>10975583</v>
      </c>
      <c r="J61" s="4"/>
      <c r="K61" s="36">
        <v>10615395</v>
      </c>
    </row>
    <row r="62" spans="1:11" ht="21.75" customHeight="1">
      <c r="A62" s="7" t="s">
        <v>9</v>
      </c>
      <c r="C62" s="26"/>
      <c r="D62" s="26"/>
      <c r="E62" s="6">
        <v>15</v>
      </c>
      <c r="G62" s="30">
        <v>180894801</v>
      </c>
      <c r="I62" s="30">
        <v>180867502</v>
      </c>
      <c r="J62" s="7"/>
      <c r="K62" s="36">
        <v>321363985</v>
      </c>
    </row>
    <row r="63" spans="1:11" ht="21.75" customHeight="1">
      <c r="A63" s="7" t="s">
        <v>73</v>
      </c>
      <c r="C63" s="26"/>
      <c r="D63" s="26"/>
      <c r="E63" s="6">
        <v>16</v>
      </c>
      <c r="G63" s="30">
        <v>16514951</v>
      </c>
      <c r="I63" s="30">
        <v>16407395</v>
      </c>
      <c r="J63" s="7"/>
      <c r="K63" s="36">
        <v>19626835</v>
      </c>
    </row>
    <row r="64" spans="1:11" ht="21.75" customHeight="1">
      <c r="A64" s="7" t="s">
        <v>76</v>
      </c>
      <c r="C64" s="26"/>
      <c r="D64" s="26"/>
      <c r="E64" s="6">
        <v>14</v>
      </c>
      <c r="G64" s="30">
        <v>6057722</v>
      </c>
      <c r="I64" s="30">
        <v>6057722</v>
      </c>
      <c r="J64" s="7"/>
      <c r="K64" s="36">
        <v>6137627</v>
      </c>
    </row>
    <row r="65" spans="1:11" ht="21.75" customHeight="1">
      <c r="A65" s="7" t="s">
        <v>172</v>
      </c>
      <c r="C65" s="26"/>
      <c r="D65" s="26"/>
      <c r="E65" s="6">
        <v>21</v>
      </c>
      <c r="G65" s="30">
        <v>0</v>
      </c>
      <c r="I65" s="30">
        <v>3700000</v>
      </c>
      <c r="J65" s="7"/>
      <c r="K65" s="36">
        <v>0</v>
      </c>
    </row>
    <row r="66" spans="1:11" ht="21.75" customHeight="1">
      <c r="A66" s="7" t="s">
        <v>10</v>
      </c>
      <c r="G66" s="31">
        <v>8598408</v>
      </c>
      <c r="I66" s="31">
        <v>8597023</v>
      </c>
      <c r="J66" s="7"/>
      <c r="K66" s="37">
        <v>16145746</v>
      </c>
    </row>
    <row r="67" spans="1:11" s="48" customFormat="1" ht="6" customHeight="1">
      <c r="A67" s="47"/>
      <c r="C67" s="53"/>
      <c r="D67" s="53"/>
      <c r="E67" s="46"/>
      <c r="F67" s="50"/>
      <c r="G67" s="51"/>
      <c r="H67" s="50"/>
      <c r="I67" s="51"/>
      <c r="J67" s="50"/>
      <c r="K67" s="22"/>
    </row>
    <row r="68" spans="1:11" ht="21.75" customHeight="1">
      <c r="A68" s="15" t="s">
        <v>11</v>
      </c>
      <c r="G68" s="24">
        <f>SUM(G59:G66)</f>
        <v>227845771</v>
      </c>
      <c r="I68" s="24">
        <f>SUM(I59:I66)</f>
        <v>231409531</v>
      </c>
      <c r="J68" s="7"/>
      <c r="K68" s="69">
        <f>SUM(K59:K66)</f>
        <v>373889588</v>
      </c>
    </row>
    <row r="69" spans="1:11" s="48" customFormat="1" ht="21.75" customHeight="1">
      <c r="C69" s="53"/>
      <c r="D69" s="53"/>
      <c r="E69" s="49"/>
      <c r="G69" s="30"/>
      <c r="I69" s="30"/>
      <c r="K69" s="36"/>
    </row>
    <row r="70" spans="1:11" ht="21.75" customHeight="1">
      <c r="A70" s="15" t="s">
        <v>12</v>
      </c>
      <c r="C70" s="26"/>
      <c r="D70" s="26"/>
      <c r="G70" s="30"/>
      <c r="I70" s="30"/>
      <c r="J70" s="7"/>
    </row>
    <row r="71" spans="1:11" s="48" customFormat="1" ht="6" customHeight="1">
      <c r="A71" s="45"/>
      <c r="C71" s="53"/>
      <c r="D71" s="53"/>
      <c r="E71" s="49"/>
      <c r="G71" s="30"/>
      <c r="I71" s="30"/>
      <c r="K71" s="36"/>
    </row>
    <row r="72" spans="1:11" ht="21.75" customHeight="1">
      <c r="A72" s="7" t="s">
        <v>46</v>
      </c>
      <c r="C72" s="26"/>
      <c r="D72" s="26"/>
      <c r="E72" s="6">
        <v>14</v>
      </c>
      <c r="G72" s="30">
        <v>4810162</v>
      </c>
      <c r="I72" s="30">
        <v>4810162</v>
      </c>
      <c r="J72" s="7"/>
      <c r="K72" s="36">
        <v>12928670</v>
      </c>
    </row>
    <row r="73" spans="1:11" ht="21.75" customHeight="1">
      <c r="A73" s="7" t="s">
        <v>48</v>
      </c>
      <c r="E73" s="6">
        <v>14</v>
      </c>
      <c r="G73" s="30">
        <v>14790958</v>
      </c>
      <c r="I73" s="30">
        <v>14790958</v>
      </c>
      <c r="J73" s="7"/>
      <c r="K73" s="36">
        <v>7721320</v>
      </c>
    </row>
    <row r="74" spans="1:11" ht="21.75" customHeight="1">
      <c r="A74" s="7" t="s">
        <v>24</v>
      </c>
      <c r="G74" s="30">
        <v>4624794</v>
      </c>
      <c r="I74" s="30">
        <v>4624794</v>
      </c>
      <c r="J74" s="7"/>
      <c r="K74" s="36">
        <v>3683941</v>
      </c>
    </row>
    <row r="75" spans="1:11" ht="21.75" customHeight="1">
      <c r="A75" s="7" t="s">
        <v>41</v>
      </c>
      <c r="E75" s="6">
        <v>17</v>
      </c>
      <c r="G75" s="31">
        <v>25052628</v>
      </c>
      <c r="I75" s="31">
        <v>25052628</v>
      </c>
      <c r="J75" s="7"/>
      <c r="K75" s="37">
        <v>11569085</v>
      </c>
    </row>
    <row r="76" spans="1:11" s="48" customFormat="1" ht="6" customHeight="1">
      <c r="A76" s="47"/>
      <c r="C76" s="53"/>
      <c r="D76" s="53"/>
      <c r="E76" s="46"/>
      <c r="F76" s="50"/>
      <c r="G76" s="23"/>
      <c r="H76" s="50"/>
      <c r="I76" s="23"/>
      <c r="J76" s="50"/>
      <c r="K76" s="22"/>
    </row>
    <row r="77" spans="1:11" ht="21.75" customHeight="1">
      <c r="A77" s="15" t="s">
        <v>13</v>
      </c>
      <c r="D77" s="26"/>
      <c r="G77" s="31">
        <f>SUM(G72:G75)</f>
        <v>49278542</v>
      </c>
      <c r="I77" s="31">
        <f>SUM(I72:I75)</f>
        <v>49278542</v>
      </c>
      <c r="J77" s="7"/>
      <c r="K77" s="37">
        <f>SUM(K72:K75)</f>
        <v>35903016</v>
      </c>
    </row>
    <row r="78" spans="1:11" s="48" customFormat="1" ht="6" customHeight="1">
      <c r="A78" s="47"/>
      <c r="C78" s="53"/>
      <c r="D78" s="53"/>
      <c r="E78" s="46"/>
      <c r="F78" s="50"/>
      <c r="G78" s="23"/>
      <c r="H78" s="50"/>
      <c r="I78" s="23"/>
      <c r="J78" s="50"/>
      <c r="K78" s="22"/>
    </row>
    <row r="79" spans="1:11" ht="21.75" customHeight="1">
      <c r="A79" s="15" t="s">
        <v>14</v>
      </c>
      <c r="G79" s="31">
        <f>G68+G77</f>
        <v>277124313</v>
      </c>
      <c r="I79" s="31">
        <f>I68+I77</f>
        <v>280688073</v>
      </c>
      <c r="J79" s="7"/>
      <c r="K79" s="37">
        <f>SUM(K68+K77)</f>
        <v>409792604</v>
      </c>
    </row>
    <row r="80" spans="1:11" ht="21.75" customHeight="1">
      <c r="C80" s="26"/>
      <c r="D80" s="26"/>
    </row>
    <row r="81" spans="1:11" ht="21.75" customHeight="1">
      <c r="C81" s="26"/>
      <c r="D81" s="26"/>
    </row>
    <row r="82" spans="1:11" ht="21.75" customHeight="1">
      <c r="C82" s="26"/>
      <c r="D82" s="26"/>
    </row>
    <row r="83" spans="1:11" s="15" customFormat="1" ht="18.75" customHeight="1">
      <c r="C83" s="1"/>
      <c r="D83" s="1"/>
      <c r="E83" s="5"/>
      <c r="G83" s="22"/>
      <c r="I83" s="22"/>
      <c r="J83" s="41"/>
      <c r="K83" s="22"/>
    </row>
    <row r="84" spans="1:11" ht="21.9" customHeight="1">
      <c r="A84" s="82" t="s">
        <v>87</v>
      </c>
      <c r="B84" s="82"/>
      <c r="C84" s="82"/>
      <c r="D84" s="82"/>
      <c r="E84" s="82"/>
      <c r="F84" s="82"/>
      <c r="G84" s="82"/>
      <c r="H84" s="82"/>
      <c r="I84" s="82"/>
      <c r="J84" s="82"/>
      <c r="K84" s="82"/>
    </row>
    <row r="85" spans="1:11" s="15" customFormat="1" ht="21.75" customHeight="1">
      <c r="A85" s="15" t="s">
        <v>116</v>
      </c>
      <c r="C85" s="1"/>
      <c r="E85" s="5"/>
      <c r="G85" s="22"/>
      <c r="I85" s="22"/>
      <c r="J85" s="41"/>
      <c r="K85" s="22"/>
    </row>
    <row r="86" spans="1:11" s="15" customFormat="1" ht="21.75" customHeight="1">
      <c r="A86" s="15" t="s">
        <v>77</v>
      </c>
      <c r="C86" s="1"/>
      <c r="D86" s="1"/>
      <c r="E86" s="5"/>
      <c r="G86" s="22"/>
      <c r="I86" s="22"/>
      <c r="J86" s="41"/>
      <c r="K86" s="22"/>
    </row>
    <row r="87" spans="1:11" s="15" customFormat="1" ht="21.75" customHeight="1">
      <c r="A87" s="2" t="str">
        <f>A3</f>
        <v>ณ วันที่ 30 กันยายน พ.ศ. 2566</v>
      </c>
      <c r="B87" s="2"/>
      <c r="C87" s="3"/>
      <c r="D87" s="3"/>
      <c r="E87" s="16"/>
      <c r="F87" s="2"/>
      <c r="G87" s="33"/>
      <c r="H87" s="2"/>
      <c r="I87" s="33"/>
      <c r="J87" s="40"/>
      <c r="K87" s="33"/>
    </row>
    <row r="88" spans="1:11" ht="21.75" customHeight="1">
      <c r="A88" s="17"/>
      <c r="C88" s="26"/>
      <c r="D88" s="26"/>
    </row>
    <row r="89" spans="1:11" ht="21.75" customHeight="1">
      <c r="A89" s="17"/>
      <c r="C89" s="26"/>
      <c r="D89" s="26"/>
      <c r="G89" s="33" t="s">
        <v>126</v>
      </c>
      <c r="I89" s="83" t="s">
        <v>127</v>
      </c>
      <c r="J89" s="83"/>
      <c r="K89" s="83"/>
    </row>
    <row r="90" spans="1:11" ht="21.75" customHeight="1">
      <c r="A90" s="17"/>
      <c r="C90" s="26"/>
      <c r="D90" s="26"/>
      <c r="G90" s="22" t="s">
        <v>84</v>
      </c>
      <c r="I90" s="22" t="s">
        <v>84</v>
      </c>
      <c r="J90" s="22"/>
      <c r="K90" s="22" t="s">
        <v>85</v>
      </c>
    </row>
    <row r="91" spans="1:11" ht="21.75" customHeight="1">
      <c r="A91" s="17"/>
      <c r="C91" s="26"/>
      <c r="D91" s="26"/>
      <c r="G91" s="60" t="s">
        <v>145</v>
      </c>
      <c r="I91" s="60" t="s">
        <v>145</v>
      </c>
      <c r="K91" s="22" t="s">
        <v>65</v>
      </c>
    </row>
    <row r="92" spans="1:11" ht="21.75" customHeight="1">
      <c r="A92" s="17"/>
      <c r="C92" s="26"/>
      <c r="D92" s="26"/>
      <c r="G92" s="22" t="s">
        <v>121</v>
      </c>
      <c r="I92" s="22" t="s">
        <v>121</v>
      </c>
      <c r="K92" s="22" t="s">
        <v>92</v>
      </c>
    </row>
    <row r="93" spans="1:11" ht="21.75" customHeight="1">
      <c r="A93" s="17"/>
      <c r="C93" s="26"/>
      <c r="D93" s="26"/>
      <c r="E93" s="5"/>
      <c r="F93" s="4"/>
      <c r="G93" s="33" t="s">
        <v>2</v>
      </c>
      <c r="H93" s="4"/>
      <c r="I93" s="33" t="s">
        <v>2</v>
      </c>
      <c r="J93" s="8"/>
      <c r="K93" s="33" t="s">
        <v>2</v>
      </c>
    </row>
    <row r="94" spans="1:11" ht="21.75" customHeight="1">
      <c r="C94" s="26"/>
      <c r="D94" s="26"/>
      <c r="G94" s="30"/>
      <c r="I94" s="30"/>
    </row>
    <row r="95" spans="1:11" ht="21.75" customHeight="1">
      <c r="A95" s="15" t="s">
        <v>97</v>
      </c>
      <c r="C95" s="1"/>
      <c r="D95" s="26"/>
      <c r="G95" s="56"/>
      <c r="I95" s="56"/>
      <c r="J95" s="7"/>
      <c r="K95" s="7"/>
    </row>
    <row r="96" spans="1:11" ht="6" customHeight="1">
      <c r="A96" s="15"/>
      <c r="C96" s="1"/>
      <c r="D96" s="26"/>
      <c r="G96" s="56"/>
      <c r="I96" s="56"/>
      <c r="J96" s="7"/>
      <c r="K96" s="7"/>
    </row>
    <row r="97" spans="1:11" ht="21.75" customHeight="1">
      <c r="A97" s="15" t="s">
        <v>31</v>
      </c>
      <c r="C97" s="26"/>
      <c r="D97" s="26"/>
      <c r="G97" s="30"/>
      <c r="I97" s="30"/>
      <c r="J97" s="7"/>
    </row>
    <row r="98" spans="1:11" ht="6" customHeight="1">
      <c r="A98" s="15"/>
      <c r="C98" s="26"/>
      <c r="D98" s="26"/>
      <c r="G98" s="30"/>
      <c r="I98" s="30"/>
      <c r="J98" s="7"/>
    </row>
    <row r="99" spans="1:11" ht="21.75" customHeight="1">
      <c r="A99" s="7" t="s">
        <v>15</v>
      </c>
      <c r="C99" s="26"/>
      <c r="D99" s="26"/>
      <c r="G99" s="30"/>
      <c r="I99" s="30"/>
      <c r="J99" s="7"/>
    </row>
    <row r="100" spans="1:11" ht="21.75" customHeight="1">
      <c r="B100" s="7" t="s">
        <v>16</v>
      </c>
      <c r="C100" s="26"/>
      <c r="D100" s="26"/>
      <c r="G100" s="30"/>
      <c r="I100" s="30"/>
      <c r="J100" s="7"/>
    </row>
    <row r="101" spans="1:11" ht="21.75" customHeight="1">
      <c r="B101" s="26" t="s">
        <v>107</v>
      </c>
      <c r="D101" s="26"/>
      <c r="G101" s="56"/>
      <c r="I101" s="56"/>
      <c r="J101" s="7"/>
      <c r="K101" s="7"/>
    </row>
    <row r="102" spans="1:11" ht="21.75" customHeight="1" thickBot="1">
      <c r="B102" s="26"/>
      <c r="C102" s="7" t="s">
        <v>106</v>
      </c>
      <c r="D102" s="26"/>
      <c r="G102" s="38">
        <v>215000000</v>
      </c>
      <c r="I102" s="38">
        <v>215000000</v>
      </c>
      <c r="J102" s="7"/>
      <c r="K102" s="67">
        <v>215000000</v>
      </c>
    </row>
    <row r="103" spans="1:11" s="48" customFormat="1" ht="6" customHeight="1" thickTop="1">
      <c r="A103" s="47"/>
      <c r="C103" s="53"/>
      <c r="D103" s="53"/>
      <c r="E103" s="46"/>
      <c r="F103" s="50"/>
      <c r="G103" s="51"/>
      <c r="H103" s="50"/>
      <c r="I103" s="51"/>
      <c r="J103" s="50"/>
      <c r="K103" s="68"/>
    </row>
    <row r="104" spans="1:11" ht="21.75" customHeight="1">
      <c r="B104" s="7" t="s">
        <v>25</v>
      </c>
      <c r="C104" s="26"/>
      <c r="D104" s="26"/>
      <c r="G104" s="30"/>
      <c r="I104" s="30"/>
      <c r="J104" s="7"/>
    </row>
    <row r="105" spans="1:11" ht="21.75" customHeight="1">
      <c r="B105" s="26" t="s">
        <v>107</v>
      </c>
      <c r="C105" s="26"/>
      <c r="D105" s="26"/>
      <c r="G105" s="30"/>
      <c r="I105" s="30"/>
      <c r="J105" s="7"/>
    </row>
    <row r="106" spans="1:11" ht="21.75" customHeight="1">
      <c r="B106" s="26"/>
      <c r="C106" s="7" t="s">
        <v>108</v>
      </c>
      <c r="D106" s="26"/>
      <c r="G106" s="30">
        <v>215000000</v>
      </c>
      <c r="I106" s="30">
        <v>215000000</v>
      </c>
      <c r="J106" s="7"/>
      <c r="K106" s="36">
        <v>215000000</v>
      </c>
    </row>
    <row r="107" spans="1:11" ht="21.75" customHeight="1">
      <c r="A107" s="7" t="s">
        <v>122</v>
      </c>
      <c r="B107" s="26"/>
      <c r="D107" s="26"/>
      <c r="G107" s="30">
        <v>365378656</v>
      </c>
      <c r="I107" s="30">
        <v>365378656</v>
      </c>
      <c r="J107" s="7"/>
      <c r="K107" s="36">
        <v>365378656</v>
      </c>
    </row>
    <row r="108" spans="1:11" ht="21.75" customHeight="1">
      <c r="A108" s="7" t="s">
        <v>49</v>
      </c>
      <c r="G108" s="30"/>
      <c r="I108" s="30"/>
      <c r="J108" s="7"/>
      <c r="K108" s="7"/>
    </row>
    <row r="109" spans="1:11" ht="21.75" customHeight="1">
      <c r="B109" s="7" t="s">
        <v>96</v>
      </c>
      <c r="G109" s="30">
        <v>2675000</v>
      </c>
      <c r="I109" s="30">
        <v>2675000</v>
      </c>
      <c r="J109" s="7"/>
      <c r="K109" s="36">
        <v>2675000</v>
      </c>
    </row>
    <row r="110" spans="1:11" ht="21.75" customHeight="1">
      <c r="B110" s="7" t="s">
        <v>17</v>
      </c>
      <c r="G110" s="30">
        <f>Thai7!J17</f>
        <v>5760269</v>
      </c>
      <c r="I110" s="30">
        <f>Thai8!J26</f>
        <v>6403170</v>
      </c>
      <c r="J110" s="7"/>
      <c r="K110" s="36">
        <v>23285660</v>
      </c>
    </row>
    <row r="111" spans="1:11" ht="21.75" customHeight="1">
      <c r="A111" s="7" t="s">
        <v>82</v>
      </c>
      <c r="G111" s="31">
        <v>2730615</v>
      </c>
      <c r="I111" s="31">
        <v>2730615</v>
      </c>
      <c r="J111" s="7"/>
      <c r="K111" s="37">
        <v>2730615</v>
      </c>
    </row>
    <row r="112" spans="1:11" s="48" customFormat="1" ht="6" customHeight="1">
      <c r="A112" s="47"/>
      <c r="B112" s="53"/>
      <c r="C112" s="53"/>
      <c r="D112" s="53"/>
      <c r="E112" s="46"/>
      <c r="F112" s="50"/>
      <c r="G112" s="51"/>
      <c r="H112" s="50"/>
      <c r="I112" s="51"/>
      <c r="J112" s="50"/>
      <c r="K112" s="22"/>
    </row>
    <row r="113" spans="1:11" ht="21.75" customHeight="1">
      <c r="A113" s="15" t="s">
        <v>32</v>
      </c>
      <c r="C113" s="26"/>
      <c r="D113" s="26"/>
      <c r="G113" s="31">
        <f>SUM(G106:G111)</f>
        <v>591544540</v>
      </c>
      <c r="I113" s="31">
        <f>SUM(I106:I111)</f>
        <v>592187441</v>
      </c>
      <c r="J113" s="7"/>
      <c r="K113" s="37">
        <f>SUM(K106:K111)</f>
        <v>609069931</v>
      </c>
    </row>
    <row r="114" spans="1:11" s="48" customFormat="1" ht="6" customHeight="1">
      <c r="A114" s="47"/>
      <c r="C114" s="53"/>
      <c r="D114" s="53"/>
      <c r="E114" s="46"/>
      <c r="F114" s="50"/>
      <c r="G114" s="51"/>
      <c r="H114" s="50"/>
      <c r="I114" s="51"/>
      <c r="J114" s="50"/>
      <c r="K114" s="68"/>
    </row>
    <row r="115" spans="1:11" ht="21.75" customHeight="1" thickBot="1">
      <c r="A115" s="15" t="s">
        <v>33</v>
      </c>
      <c r="B115" s="15"/>
      <c r="C115" s="26"/>
      <c r="D115" s="26"/>
      <c r="G115" s="38">
        <f>G113+G79</f>
        <v>868668853</v>
      </c>
      <c r="I115" s="38">
        <f>I113+I79</f>
        <v>872875514</v>
      </c>
      <c r="J115" s="7"/>
      <c r="K115" s="67">
        <f>K113+K79</f>
        <v>1018862535</v>
      </c>
    </row>
    <row r="116" spans="1:11" ht="21.75" customHeight="1" thickTop="1">
      <c r="A116" s="15"/>
      <c r="B116" s="15"/>
      <c r="C116" s="26"/>
      <c r="D116" s="26"/>
    </row>
    <row r="118" spans="1:11" ht="21.75" customHeight="1">
      <c r="J118" s="36"/>
    </row>
    <row r="124" spans="1:11" ht="3" customHeight="1"/>
    <row r="125" spans="1:11" ht="21.9" customHeight="1">
      <c r="A125" s="82" t="str">
        <f>A43</f>
        <v>หมายเหตุประกอบข้อมูลทางการเงินเป็นส่วนหนึ่งของข้อมูลทางการเงินระหว่างกาลนี้</v>
      </c>
      <c r="B125" s="82"/>
      <c r="C125" s="82"/>
      <c r="D125" s="82"/>
      <c r="E125" s="82"/>
      <c r="F125" s="82"/>
      <c r="G125" s="82"/>
      <c r="H125" s="82"/>
      <c r="I125" s="82"/>
      <c r="J125" s="82"/>
      <c r="K125" s="82"/>
    </row>
  </sheetData>
  <mergeCells count="7">
    <mergeCell ref="A125:K125"/>
    <mergeCell ref="I5:K5"/>
    <mergeCell ref="I48:K48"/>
    <mergeCell ref="I89:K89"/>
    <mergeCell ref="A40:K40"/>
    <mergeCell ref="A43:K43"/>
    <mergeCell ref="A84:K84"/>
  </mergeCells>
  <pageMargins left="0.8" right="0.5" top="0.5" bottom="0.6" header="0.49" footer="0.4"/>
  <pageSetup paperSize="9" firstPageNumber="2" orientation="portrait" useFirstPageNumber="1" horizontalDpi="1200" verticalDpi="1200" r:id="rId1"/>
  <headerFooter>
    <oddFooter>&amp;R&amp;"Browallia New,Regular"&amp;13&amp;P</oddFooter>
  </headerFooter>
  <rowBreaks count="2" manualBreakCount="2">
    <brk id="43" max="8" man="1"/>
    <brk id="8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5"/>
  <sheetViews>
    <sheetView topLeftCell="A26" zoomScale="107" zoomScaleNormal="107" zoomScaleSheetLayoutView="99" workbookViewId="0">
      <selection activeCell="N32" sqref="N32"/>
    </sheetView>
  </sheetViews>
  <sheetFormatPr defaultRowHeight="21.75" customHeight="1"/>
  <cols>
    <col min="1" max="2" width="1.6640625" style="7" customWidth="1"/>
    <col min="3" max="3" width="32.109375" style="7" customWidth="1"/>
    <col min="4" max="4" width="7.5546875" style="6" customWidth="1"/>
    <col min="5" max="5" width="0.88671875" style="7" customWidth="1"/>
    <col min="6" max="6" width="16.5546875" style="36" customWidth="1"/>
    <col min="7" max="7" width="0.88671875" style="7" customWidth="1"/>
    <col min="8" max="8" width="13.6640625" style="36" customWidth="1"/>
    <col min="9" max="9" width="0.88671875" style="42" customWidth="1"/>
    <col min="10" max="10" width="13.6640625" style="36" customWidth="1"/>
    <col min="11" max="11" width="9.109375" style="7" customWidth="1"/>
    <col min="12" max="229" width="9.109375" style="7"/>
    <col min="230" max="233" width="2.5546875" style="7" customWidth="1"/>
    <col min="234" max="234" width="38" style="7" customWidth="1"/>
    <col min="235" max="235" width="9.109375" style="7"/>
    <col min="236" max="236" width="1.5546875" style="7" customWidth="1"/>
    <col min="237" max="237" width="13.5546875" style="7" customWidth="1"/>
    <col min="238" max="238" width="1.5546875" style="7" customWidth="1"/>
    <col min="239" max="239" width="13.5546875" style="7" customWidth="1"/>
    <col min="240" max="240" width="9.109375" style="7"/>
    <col min="241" max="241" width="16.44140625" style="7" customWidth="1"/>
    <col min="242" max="242" width="13.88671875" style="7" customWidth="1"/>
    <col min="243" max="243" width="9.44140625" style="7" bestFit="1" customWidth="1"/>
    <col min="244" max="485" width="9.109375" style="7"/>
    <col min="486" max="489" width="2.5546875" style="7" customWidth="1"/>
    <col min="490" max="490" width="38" style="7" customWidth="1"/>
    <col min="491" max="491" width="9.109375" style="7"/>
    <col min="492" max="492" width="1.5546875" style="7" customWidth="1"/>
    <col min="493" max="493" width="13.5546875" style="7" customWidth="1"/>
    <col min="494" max="494" width="1.5546875" style="7" customWidth="1"/>
    <col min="495" max="495" width="13.5546875" style="7" customWidth="1"/>
    <col min="496" max="496" width="9.109375" style="7"/>
    <col min="497" max="497" width="16.44140625" style="7" customWidth="1"/>
    <col min="498" max="498" width="13.88671875" style="7" customWidth="1"/>
    <col min="499" max="499" width="9.44140625" style="7" bestFit="1" customWidth="1"/>
    <col min="500" max="741" width="9.109375" style="7"/>
    <col min="742" max="745" width="2.5546875" style="7" customWidth="1"/>
    <col min="746" max="746" width="38" style="7" customWidth="1"/>
    <col min="747" max="747" width="9.109375" style="7"/>
    <col min="748" max="748" width="1.5546875" style="7" customWidth="1"/>
    <col min="749" max="749" width="13.5546875" style="7" customWidth="1"/>
    <col min="750" max="750" width="1.5546875" style="7" customWidth="1"/>
    <col min="751" max="751" width="13.5546875" style="7" customWidth="1"/>
    <col min="752" max="752" width="9.109375" style="7"/>
    <col min="753" max="753" width="16.44140625" style="7" customWidth="1"/>
    <col min="754" max="754" width="13.88671875" style="7" customWidth="1"/>
    <col min="755" max="755" width="9.44140625" style="7" bestFit="1" customWidth="1"/>
    <col min="756" max="997" width="9.109375" style="7"/>
    <col min="998" max="1001" width="2.5546875" style="7" customWidth="1"/>
    <col min="1002" max="1002" width="38" style="7" customWidth="1"/>
    <col min="1003" max="1003" width="9.109375" style="7"/>
    <col min="1004" max="1004" width="1.5546875" style="7" customWidth="1"/>
    <col min="1005" max="1005" width="13.5546875" style="7" customWidth="1"/>
    <col min="1006" max="1006" width="1.5546875" style="7" customWidth="1"/>
    <col min="1007" max="1007" width="13.5546875" style="7" customWidth="1"/>
    <col min="1008" max="1008" width="9.109375" style="7"/>
    <col min="1009" max="1009" width="16.44140625" style="7" customWidth="1"/>
    <col min="1010" max="1010" width="13.88671875" style="7" customWidth="1"/>
    <col min="1011" max="1011" width="9.44140625" style="7" bestFit="1" customWidth="1"/>
    <col min="1012" max="1253" width="9.109375" style="7"/>
    <col min="1254" max="1257" width="2.5546875" style="7" customWidth="1"/>
    <col min="1258" max="1258" width="38" style="7" customWidth="1"/>
    <col min="1259" max="1259" width="9.109375" style="7"/>
    <col min="1260" max="1260" width="1.5546875" style="7" customWidth="1"/>
    <col min="1261" max="1261" width="13.5546875" style="7" customWidth="1"/>
    <col min="1262" max="1262" width="1.5546875" style="7" customWidth="1"/>
    <col min="1263" max="1263" width="13.5546875" style="7" customWidth="1"/>
    <col min="1264" max="1264" width="9.109375" style="7"/>
    <col min="1265" max="1265" width="16.44140625" style="7" customWidth="1"/>
    <col min="1266" max="1266" width="13.88671875" style="7" customWidth="1"/>
    <col min="1267" max="1267" width="9.44140625" style="7" bestFit="1" customWidth="1"/>
    <col min="1268" max="1509" width="9.109375" style="7"/>
    <col min="1510" max="1513" width="2.5546875" style="7" customWidth="1"/>
    <col min="1514" max="1514" width="38" style="7" customWidth="1"/>
    <col min="1515" max="1515" width="9.109375" style="7"/>
    <col min="1516" max="1516" width="1.5546875" style="7" customWidth="1"/>
    <col min="1517" max="1517" width="13.5546875" style="7" customWidth="1"/>
    <col min="1518" max="1518" width="1.5546875" style="7" customWidth="1"/>
    <col min="1519" max="1519" width="13.5546875" style="7" customWidth="1"/>
    <col min="1520" max="1520" width="9.109375" style="7"/>
    <col min="1521" max="1521" width="16.44140625" style="7" customWidth="1"/>
    <col min="1522" max="1522" width="13.88671875" style="7" customWidth="1"/>
    <col min="1523" max="1523" width="9.44140625" style="7" bestFit="1" customWidth="1"/>
    <col min="1524" max="1765" width="9.109375" style="7"/>
    <col min="1766" max="1769" width="2.5546875" style="7" customWidth="1"/>
    <col min="1770" max="1770" width="38" style="7" customWidth="1"/>
    <col min="1771" max="1771" width="9.109375" style="7"/>
    <col min="1772" max="1772" width="1.5546875" style="7" customWidth="1"/>
    <col min="1773" max="1773" width="13.5546875" style="7" customWidth="1"/>
    <col min="1774" max="1774" width="1.5546875" style="7" customWidth="1"/>
    <col min="1775" max="1775" width="13.5546875" style="7" customWidth="1"/>
    <col min="1776" max="1776" width="9.109375" style="7"/>
    <col min="1777" max="1777" width="16.44140625" style="7" customWidth="1"/>
    <col min="1778" max="1778" width="13.88671875" style="7" customWidth="1"/>
    <col min="1779" max="1779" width="9.44140625" style="7" bestFit="1" customWidth="1"/>
    <col min="1780" max="2021" width="9.109375" style="7"/>
    <col min="2022" max="2025" width="2.5546875" style="7" customWidth="1"/>
    <col min="2026" max="2026" width="38" style="7" customWidth="1"/>
    <col min="2027" max="2027" width="9.109375" style="7"/>
    <col min="2028" max="2028" width="1.5546875" style="7" customWidth="1"/>
    <col min="2029" max="2029" width="13.5546875" style="7" customWidth="1"/>
    <col min="2030" max="2030" width="1.5546875" style="7" customWidth="1"/>
    <col min="2031" max="2031" width="13.5546875" style="7" customWidth="1"/>
    <col min="2032" max="2032" width="9.109375" style="7"/>
    <col min="2033" max="2033" width="16.44140625" style="7" customWidth="1"/>
    <col min="2034" max="2034" width="13.88671875" style="7" customWidth="1"/>
    <col min="2035" max="2035" width="9.44140625" style="7" bestFit="1" customWidth="1"/>
    <col min="2036" max="2277" width="9.109375" style="7"/>
    <col min="2278" max="2281" width="2.5546875" style="7" customWidth="1"/>
    <col min="2282" max="2282" width="38" style="7" customWidth="1"/>
    <col min="2283" max="2283" width="9.109375" style="7"/>
    <col min="2284" max="2284" width="1.5546875" style="7" customWidth="1"/>
    <col min="2285" max="2285" width="13.5546875" style="7" customWidth="1"/>
    <col min="2286" max="2286" width="1.5546875" style="7" customWidth="1"/>
    <col min="2287" max="2287" width="13.5546875" style="7" customWidth="1"/>
    <col min="2288" max="2288" width="9.109375" style="7"/>
    <col min="2289" max="2289" width="16.44140625" style="7" customWidth="1"/>
    <col min="2290" max="2290" width="13.88671875" style="7" customWidth="1"/>
    <col min="2291" max="2291" width="9.44140625" style="7" bestFit="1" customWidth="1"/>
    <col min="2292" max="2533" width="9.109375" style="7"/>
    <col min="2534" max="2537" width="2.5546875" style="7" customWidth="1"/>
    <col min="2538" max="2538" width="38" style="7" customWidth="1"/>
    <col min="2539" max="2539" width="9.109375" style="7"/>
    <col min="2540" max="2540" width="1.5546875" style="7" customWidth="1"/>
    <col min="2541" max="2541" width="13.5546875" style="7" customWidth="1"/>
    <col min="2542" max="2542" width="1.5546875" style="7" customWidth="1"/>
    <col min="2543" max="2543" width="13.5546875" style="7" customWidth="1"/>
    <col min="2544" max="2544" width="9.109375" style="7"/>
    <col min="2545" max="2545" width="16.44140625" style="7" customWidth="1"/>
    <col min="2546" max="2546" width="13.88671875" style="7" customWidth="1"/>
    <col min="2547" max="2547" width="9.44140625" style="7" bestFit="1" customWidth="1"/>
    <col min="2548" max="2789" width="9.109375" style="7"/>
    <col min="2790" max="2793" width="2.5546875" style="7" customWidth="1"/>
    <col min="2794" max="2794" width="38" style="7" customWidth="1"/>
    <col min="2795" max="2795" width="9.109375" style="7"/>
    <col min="2796" max="2796" width="1.5546875" style="7" customWidth="1"/>
    <col min="2797" max="2797" width="13.5546875" style="7" customWidth="1"/>
    <col min="2798" max="2798" width="1.5546875" style="7" customWidth="1"/>
    <col min="2799" max="2799" width="13.5546875" style="7" customWidth="1"/>
    <col min="2800" max="2800" width="9.109375" style="7"/>
    <col min="2801" max="2801" width="16.44140625" style="7" customWidth="1"/>
    <col min="2802" max="2802" width="13.88671875" style="7" customWidth="1"/>
    <col min="2803" max="2803" width="9.44140625" style="7" bestFit="1" customWidth="1"/>
    <col min="2804" max="3045" width="9.109375" style="7"/>
    <col min="3046" max="3049" width="2.5546875" style="7" customWidth="1"/>
    <col min="3050" max="3050" width="38" style="7" customWidth="1"/>
    <col min="3051" max="3051" width="9.109375" style="7"/>
    <col min="3052" max="3052" width="1.5546875" style="7" customWidth="1"/>
    <col min="3053" max="3053" width="13.5546875" style="7" customWidth="1"/>
    <col min="3054" max="3054" width="1.5546875" style="7" customWidth="1"/>
    <col min="3055" max="3055" width="13.5546875" style="7" customWidth="1"/>
    <col min="3056" max="3056" width="9.109375" style="7"/>
    <col min="3057" max="3057" width="16.44140625" style="7" customWidth="1"/>
    <col min="3058" max="3058" width="13.88671875" style="7" customWidth="1"/>
    <col min="3059" max="3059" width="9.44140625" style="7" bestFit="1" customWidth="1"/>
    <col min="3060" max="3301" width="9.109375" style="7"/>
    <col min="3302" max="3305" width="2.5546875" style="7" customWidth="1"/>
    <col min="3306" max="3306" width="38" style="7" customWidth="1"/>
    <col min="3307" max="3307" width="9.109375" style="7"/>
    <col min="3308" max="3308" width="1.5546875" style="7" customWidth="1"/>
    <col min="3309" max="3309" width="13.5546875" style="7" customWidth="1"/>
    <col min="3310" max="3310" width="1.5546875" style="7" customWidth="1"/>
    <col min="3311" max="3311" width="13.5546875" style="7" customWidth="1"/>
    <col min="3312" max="3312" width="9.109375" style="7"/>
    <col min="3313" max="3313" width="16.44140625" style="7" customWidth="1"/>
    <col min="3314" max="3314" width="13.88671875" style="7" customWidth="1"/>
    <col min="3315" max="3315" width="9.44140625" style="7" bestFit="1" customWidth="1"/>
    <col min="3316" max="3557" width="9.109375" style="7"/>
    <col min="3558" max="3561" width="2.5546875" style="7" customWidth="1"/>
    <col min="3562" max="3562" width="38" style="7" customWidth="1"/>
    <col min="3563" max="3563" width="9.109375" style="7"/>
    <col min="3564" max="3564" width="1.5546875" style="7" customWidth="1"/>
    <col min="3565" max="3565" width="13.5546875" style="7" customWidth="1"/>
    <col min="3566" max="3566" width="1.5546875" style="7" customWidth="1"/>
    <col min="3567" max="3567" width="13.5546875" style="7" customWidth="1"/>
    <col min="3568" max="3568" width="9.109375" style="7"/>
    <col min="3569" max="3569" width="16.44140625" style="7" customWidth="1"/>
    <col min="3570" max="3570" width="13.88671875" style="7" customWidth="1"/>
    <col min="3571" max="3571" width="9.44140625" style="7" bestFit="1" customWidth="1"/>
    <col min="3572" max="3813" width="9.109375" style="7"/>
    <col min="3814" max="3817" width="2.5546875" style="7" customWidth="1"/>
    <col min="3818" max="3818" width="38" style="7" customWidth="1"/>
    <col min="3819" max="3819" width="9.109375" style="7"/>
    <col min="3820" max="3820" width="1.5546875" style="7" customWidth="1"/>
    <col min="3821" max="3821" width="13.5546875" style="7" customWidth="1"/>
    <col min="3822" max="3822" width="1.5546875" style="7" customWidth="1"/>
    <col min="3823" max="3823" width="13.5546875" style="7" customWidth="1"/>
    <col min="3824" max="3824" width="9.109375" style="7"/>
    <col min="3825" max="3825" width="16.44140625" style="7" customWidth="1"/>
    <col min="3826" max="3826" width="13.88671875" style="7" customWidth="1"/>
    <col min="3827" max="3827" width="9.44140625" style="7" bestFit="1" customWidth="1"/>
    <col min="3828" max="4069" width="9.109375" style="7"/>
    <col min="4070" max="4073" width="2.5546875" style="7" customWidth="1"/>
    <col min="4074" max="4074" width="38" style="7" customWidth="1"/>
    <col min="4075" max="4075" width="9.109375" style="7"/>
    <col min="4076" max="4076" width="1.5546875" style="7" customWidth="1"/>
    <col min="4077" max="4077" width="13.5546875" style="7" customWidth="1"/>
    <col min="4078" max="4078" width="1.5546875" style="7" customWidth="1"/>
    <col min="4079" max="4079" width="13.5546875" style="7" customWidth="1"/>
    <col min="4080" max="4080" width="9.109375" style="7"/>
    <col min="4081" max="4081" width="16.44140625" style="7" customWidth="1"/>
    <col min="4082" max="4082" width="13.88671875" style="7" customWidth="1"/>
    <col min="4083" max="4083" width="9.44140625" style="7" bestFit="1" customWidth="1"/>
    <col min="4084" max="4325" width="9.109375" style="7"/>
    <col min="4326" max="4329" width="2.5546875" style="7" customWidth="1"/>
    <col min="4330" max="4330" width="38" style="7" customWidth="1"/>
    <col min="4331" max="4331" width="9.109375" style="7"/>
    <col min="4332" max="4332" width="1.5546875" style="7" customWidth="1"/>
    <col min="4333" max="4333" width="13.5546875" style="7" customWidth="1"/>
    <col min="4334" max="4334" width="1.5546875" style="7" customWidth="1"/>
    <col min="4335" max="4335" width="13.5546875" style="7" customWidth="1"/>
    <col min="4336" max="4336" width="9.109375" style="7"/>
    <col min="4337" max="4337" width="16.44140625" style="7" customWidth="1"/>
    <col min="4338" max="4338" width="13.88671875" style="7" customWidth="1"/>
    <col min="4339" max="4339" width="9.44140625" style="7" bestFit="1" customWidth="1"/>
    <col min="4340" max="4581" width="9.109375" style="7"/>
    <col min="4582" max="4585" width="2.5546875" style="7" customWidth="1"/>
    <col min="4586" max="4586" width="38" style="7" customWidth="1"/>
    <col min="4587" max="4587" width="9.109375" style="7"/>
    <col min="4588" max="4588" width="1.5546875" style="7" customWidth="1"/>
    <col min="4589" max="4589" width="13.5546875" style="7" customWidth="1"/>
    <col min="4590" max="4590" width="1.5546875" style="7" customWidth="1"/>
    <col min="4591" max="4591" width="13.5546875" style="7" customWidth="1"/>
    <col min="4592" max="4592" width="9.109375" style="7"/>
    <col min="4593" max="4593" width="16.44140625" style="7" customWidth="1"/>
    <col min="4594" max="4594" width="13.88671875" style="7" customWidth="1"/>
    <col min="4595" max="4595" width="9.44140625" style="7" bestFit="1" customWidth="1"/>
    <col min="4596" max="4837" width="9.109375" style="7"/>
    <col min="4838" max="4841" width="2.5546875" style="7" customWidth="1"/>
    <col min="4842" max="4842" width="38" style="7" customWidth="1"/>
    <col min="4843" max="4843" width="9.109375" style="7"/>
    <col min="4844" max="4844" width="1.5546875" style="7" customWidth="1"/>
    <col min="4845" max="4845" width="13.5546875" style="7" customWidth="1"/>
    <col min="4846" max="4846" width="1.5546875" style="7" customWidth="1"/>
    <col min="4847" max="4847" width="13.5546875" style="7" customWidth="1"/>
    <col min="4848" max="4848" width="9.109375" style="7"/>
    <col min="4849" max="4849" width="16.44140625" style="7" customWidth="1"/>
    <col min="4850" max="4850" width="13.88671875" style="7" customWidth="1"/>
    <col min="4851" max="4851" width="9.44140625" style="7" bestFit="1" customWidth="1"/>
    <col min="4852" max="5093" width="9.109375" style="7"/>
    <col min="5094" max="5097" width="2.5546875" style="7" customWidth="1"/>
    <col min="5098" max="5098" width="38" style="7" customWidth="1"/>
    <col min="5099" max="5099" width="9.109375" style="7"/>
    <col min="5100" max="5100" width="1.5546875" style="7" customWidth="1"/>
    <col min="5101" max="5101" width="13.5546875" style="7" customWidth="1"/>
    <col min="5102" max="5102" width="1.5546875" style="7" customWidth="1"/>
    <col min="5103" max="5103" width="13.5546875" style="7" customWidth="1"/>
    <col min="5104" max="5104" width="9.109375" style="7"/>
    <col min="5105" max="5105" width="16.44140625" style="7" customWidth="1"/>
    <col min="5106" max="5106" width="13.88671875" style="7" customWidth="1"/>
    <col min="5107" max="5107" width="9.44140625" style="7" bestFit="1" customWidth="1"/>
    <col min="5108" max="5349" width="9.109375" style="7"/>
    <col min="5350" max="5353" width="2.5546875" style="7" customWidth="1"/>
    <col min="5354" max="5354" width="38" style="7" customWidth="1"/>
    <col min="5355" max="5355" width="9.109375" style="7"/>
    <col min="5356" max="5356" width="1.5546875" style="7" customWidth="1"/>
    <col min="5357" max="5357" width="13.5546875" style="7" customWidth="1"/>
    <col min="5358" max="5358" width="1.5546875" style="7" customWidth="1"/>
    <col min="5359" max="5359" width="13.5546875" style="7" customWidth="1"/>
    <col min="5360" max="5360" width="9.109375" style="7"/>
    <col min="5361" max="5361" width="16.44140625" style="7" customWidth="1"/>
    <col min="5362" max="5362" width="13.88671875" style="7" customWidth="1"/>
    <col min="5363" max="5363" width="9.44140625" style="7" bestFit="1" customWidth="1"/>
    <col min="5364" max="5605" width="9.109375" style="7"/>
    <col min="5606" max="5609" width="2.5546875" style="7" customWidth="1"/>
    <col min="5610" max="5610" width="38" style="7" customWidth="1"/>
    <col min="5611" max="5611" width="9.109375" style="7"/>
    <col min="5612" max="5612" width="1.5546875" style="7" customWidth="1"/>
    <col min="5613" max="5613" width="13.5546875" style="7" customWidth="1"/>
    <col min="5614" max="5614" width="1.5546875" style="7" customWidth="1"/>
    <col min="5615" max="5615" width="13.5546875" style="7" customWidth="1"/>
    <col min="5616" max="5616" width="9.109375" style="7"/>
    <col min="5617" max="5617" width="16.44140625" style="7" customWidth="1"/>
    <col min="5618" max="5618" width="13.88671875" style="7" customWidth="1"/>
    <col min="5619" max="5619" width="9.44140625" style="7" bestFit="1" customWidth="1"/>
    <col min="5620" max="5861" width="9.109375" style="7"/>
    <col min="5862" max="5865" width="2.5546875" style="7" customWidth="1"/>
    <col min="5866" max="5866" width="38" style="7" customWidth="1"/>
    <col min="5867" max="5867" width="9.109375" style="7"/>
    <col min="5868" max="5868" width="1.5546875" style="7" customWidth="1"/>
    <col min="5869" max="5869" width="13.5546875" style="7" customWidth="1"/>
    <col min="5870" max="5870" width="1.5546875" style="7" customWidth="1"/>
    <col min="5871" max="5871" width="13.5546875" style="7" customWidth="1"/>
    <col min="5872" max="5872" width="9.109375" style="7"/>
    <col min="5873" max="5873" width="16.44140625" style="7" customWidth="1"/>
    <col min="5874" max="5874" width="13.88671875" style="7" customWidth="1"/>
    <col min="5875" max="5875" width="9.44140625" style="7" bestFit="1" customWidth="1"/>
    <col min="5876" max="6117" width="9.109375" style="7"/>
    <col min="6118" max="6121" width="2.5546875" style="7" customWidth="1"/>
    <col min="6122" max="6122" width="38" style="7" customWidth="1"/>
    <col min="6123" max="6123" width="9.109375" style="7"/>
    <col min="6124" max="6124" width="1.5546875" style="7" customWidth="1"/>
    <col min="6125" max="6125" width="13.5546875" style="7" customWidth="1"/>
    <col min="6126" max="6126" width="1.5546875" style="7" customWidth="1"/>
    <col min="6127" max="6127" width="13.5546875" style="7" customWidth="1"/>
    <col min="6128" max="6128" width="9.109375" style="7"/>
    <col min="6129" max="6129" width="16.44140625" style="7" customWidth="1"/>
    <col min="6130" max="6130" width="13.88671875" style="7" customWidth="1"/>
    <col min="6131" max="6131" width="9.44140625" style="7" bestFit="1" customWidth="1"/>
    <col min="6132" max="6373" width="9.109375" style="7"/>
    <col min="6374" max="6377" width="2.5546875" style="7" customWidth="1"/>
    <col min="6378" max="6378" width="38" style="7" customWidth="1"/>
    <col min="6379" max="6379" width="9.109375" style="7"/>
    <col min="6380" max="6380" width="1.5546875" style="7" customWidth="1"/>
    <col min="6381" max="6381" width="13.5546875" style="7" customWidth="1"/>
    <col min="6382" max="6382" width="1.5546875" style="7" customWidth="1"/>
    <col min="6383" max="6383" width="13.5546875" style="7" customWidth="1"/>
    <col min="6384" max="6384" width="9.109375" style="7"/>
    <col min="6385" max="6385" width="16.44140625" style="7" customWidth="1"/>
    <col min="6386" max="6386" width="13.88671875" style="7" customWidth="1"/>
    <col min="6387" max="6387" width="9.44140625" style="7" bestFit="1" customWidth="1"/>
    <col min="6388" max="6629" width="9.109375" style="7"/>
    <col min="6630" max="6633" width="2.5546875" style="7" customWidth="1"/>
    <col min="6634" max="6634" width="38" style="7" customWidth="1"/>
    <col min="6635" max="6635" width="9.109375" style="7"/>
    <col min="6636" max="6636" width="1.5546875" style="7" customWidth="1"/>
    <col min="6637" max="6637" width="13.5546875" style="7" customWidth="1"/>
    <col min="6638" max="6638" width="1.5546875" style="7" customWidth="1"/>
    <col min="6639" max="6639" width="13.5546875" style="7" customWidth="1"/>
    <col min="6640" max="6640" width="9.109375" style="7"/>
    <col min="6641" max="6641" width="16.44140625" style="7" customWidth="1"/>
    <col min="6642" max="6642" width="13.88671875" style="7" customWidth="1"/>
    <col min="6643" max="6643" width="9.44140625" style="7" bestFit="1" customWidth="1"/>
    <col min="6644" max="6885" width="9.109375" style="7"/>
    <col min="6886" max="6889" width="2.5546875" style="7" customWidth="1"/>
    <col min="6890" max="6890" width="38" style="7" customWidth="1"/>
    <col min="6891" max="6891" width="9.109375" style="7"/>
    <col min="6892" max="6892" width="1.5546875" style="7" customWidth="1"/>
    <col min="6893" max="6893" width="13.5546875" style="7" customWidth="1"/>
    <col min="6894" max="6894" width="1.5546875" style="7" customWidth="1"/>
    <col min="6895" max="6895" width="13.5546875" style="7" customWidth="1"/>
    <col min="6896" max="6896" width="9.109375" style="7"/>
    <col min="6897" max="6897" width="16.44140625" style="7" customWidth="1"/>
    <col min="6898" max="6898" width="13.88671875" style="7" customWidth="1"/>
    <col min="6899" max="6899" width="9.44140625" style="7" bestFit="1" customWidth="1"/>
    <col min="6900" max="7141" width="9.109375" style="7"/>
    <col min="7142" max="7145" width="2.5546875" style="7" customWidth="1"/>
    <col min="7146" max="7146" width="38" style="7" customWidth="1"/>
    <col min="7147" max="7147" width="9.109375" style="7"/>
    <col min="7148" max="7148" width="1.5546875" style="7" customWidth="1"/>
    <col min="7149" max="7149" width="13.5546875" style="7" customWidth="1"/>
    <col min="7150" max="7150" width="1.5546875" style="7" customWidth="1"/>
    <col min="7151" max="7151" width="13.5546875" style="7" customWidth="1"/>
    <col min="7152" max="7152" width="9.109375" style="7"/>
    <col min="7153" max="7153" width="16.44140625" style="7" customWidth="1"/>
    <col min="7154" max="7154" width="13.88671875" style="7" customWidth="1"/>
    <col min="7155" max="7155" width="9.44140625" style="7" bestFit="1" customWidth="1"/>
    <col min="7156" max="7397" width="9.109375" style="7"/>
    <col min="7398" max="7401" width="2.5546875" style="7" customWidth="1"/>
    <col min="7402" max="7402" width="38" style="7" customWidth="1"/>
    <col min="7403" max="7403" width="9.109375" style="7"/>
    <col min="7404" max="7404" width="1.5546875" style="7" customWidth="1"/>
    <col min="7405" max="7405" width="13.5546875" style="7" customWidth="1"/>
    <col min="7406" max="7406" width="1.5546875" style="7" customWidth="1"/>
    <col min="7407" max="7407" width="13.5546875" style="7" customWidth="1"/>
    <col min="7408" max="7408" width="9.109375" style="7"/>
    <col min="7409" max="7409" width="16.44140625" style="7" customWidth="1"/>
    <col min="7410" max="7410" width="13.88671875" style="7" customWidth="1"/>
    <col min="7411" max="7411" width="9.44140625" style="7" bestFit="1" customWidth="1"/>
    <col min="7412" max="7653" width="9.109375" style="7"/>
    <col min="7654" max="7657" width="2.5546875" style="7" customWidth="1"/>
    <col min="7658" max="7658" width="38" style="7" customWidth="1"/>
    <col min="7659" max="7659" width="9.109375" style="7"/>
    <col min="7660" max="7660" width="1.5546875" style="7" customWidth="1"/>
    <col min="7661" max="7661" width="13.5546875" style="7" customWidth="1"/>
    <col min="7662" max="7662" width="1.5546875" style="7" customWidth="1"/>
    <col min="7663" max="7663" width="13.5546875" style="7" customWidth="1"/>
    <col min="7664" max="7664" width="9.109375" style="7"/>
    <col min="7665" max="7665" width="16.44140625" style="7" customWidth="1"/>
    <col min="7666" max="7666" width="13.88671875" style="7" customWidth="1"/>
    <col min="7667" max="7667" width="9.44140625" style="7" bestFit="1" customWidth="1"/>
    <col min="7668" max="7909" width="9.109375" style="7"/>
    <col min="7910" max="7913" width="2.5546875" style="7" customWidth="1"/>
    <col min="7914" max="7914" width="38" style="7" customWidth="1"/>
    <col min="7915" max="7915" width="9.109375" style="7"/>
    <col min="7916" max="7916" width="1.5546875" style="7" customWidth="1"/>
    <col min="7917" max="7917" width="13.5546875" style="7" customWidth="1"/>
    <col min="7918" max="7918" width="1.5546875" style="7" customWidth="1"/>
    <col min="7919" max="7919" width="13.5546875" style="7" customWidth="1"/>
    <col min="7920" max="7920" width="9.109375" style="7"/>
    <col min="7921" max="7921" width="16.44140625" style="7" customWidth="1"/>
    <col min="7922" max="7922" width="13.88671875" style="7" customWidth="1"/>
    <col min="7923" max="7923" width="9.44140625" style="7" bestFit="1" customWidth="1"/>
    <col min="7924" max="8165" width="9.109375" style="7"/>
    <col min="8166" max="8169" width="2.5546875" style="7" customWidth="1"/>
    <col min="8170" max="8170" width="38" style="7" customWidth="1"/>
    <col min="8171" max="8171" width="9.109375" style="7"/>
    <col min="8172" max="8172" width="1.5546875" style="7" customWidth="1"/>
    <col min="8173" max="8173" width="13.5546875" style="7" customWidth="1"/>
    <col min="8174" max="8174" width="1.5546875" style="7" customWidth="1"/>
    <col min="8175" max="8175" width="13.5546875" style="7" customWidth="1"/>
    <col min="8176" max="8176" width="9.109375" style="7"/>
    <col min="8177" max="8177" width="16.44140625" style="7" customWidth="1"/>
    <col min="8178" max="8178" width="13.88671875" style="7" customWidth="1"/>
    <col min="8179" max="8179" width="9.44140625" style="7" bestFit="1" customWidth="1"/>
    <col min="8180" max="8421" width="9.109375" style="7"/>
    <col min="8422" max="8425" width="2.5546875" style="7" customWidth="1"/>
    <col min="8426" max="8426" width="38" style="7" customWidth="1"/>
    <col min="8427" max="8427" width="9.109375" style="7"/>
    <col min="8428" max="8428" width="1.5546875" style="7" customWidth="1"/>
    <col min="8429" max="8429" width="13.5546875" style="7" customWidth="1"/>
    <col min="8430" max="8430" width="1.5546875" style="7" customWidth="1"/>
    <col min="8431" max="8431" width="13.5546875" style="7" customWidth="1"/>
    <col min="8432" max="8432" width="9.109375" style="7"/>
    <col min="8433" max="8433" width="16.44140625" style="7" customWidth="1"/>
    <col min="8434" max="8434" width="13.88671875" style="7" customWidth="1"/>
    <col min="8435" max="8435" width="9.44140625" style="7" bestFit="1" customWidth="1"/>
    <col min="8436" max="8677" width="9.109375" style="7"/>
    <col min="8678" max="8681" width="2.5546875" style="7" customWidth="1"/>
    <col min="8682" max="8682" width="38" style="7" customWidth="1"/>
    <col min="8683" max="8683" width="9.109375" style="7"/>
    <col min="8684" max="8684" width="1.5546875" style="7" customWidth="1"/>
    <col min="8685" max="8685" width="13.5546875" style="7" customWidth="1"/>
    <col min="8686" max="8686" width="1.5546875" style="7" customWidth="1"/>
    <col min="8687" max="8687" width="13.5546875" style="7" customWidth="1"/>
    <col min="8688" max="8688" width="9.109375" style="7"/>
    <col min="8689" max="8689" width="16.44140625" style="7" customWidth="1"/>
    <col min="8690" max="8690" width="13.88671875" style="7" customWidth="1"/>
    <col min="8691" max="8691" width="9.44140625" style="7" bestFit="1" customWidth="1"/>
    <col min="8692" max="8933" width="9.109375" style="7"/>
    <col min="8934" max="8937" width="2.5546875" style="7" customWidth="1"/>
    <col min="8938" max="8938" width="38" style="7" customWidth="1"/>
    <col min="8939" max="8939" width="9.109375" style="7"/>
    <col min="8940" max="8940" width="1.5546875" style="7" customWidth="1"/>
    <col min="8941" max="8941" width="13.5546875" style="7" customWidth="1"/>
    <col min="8942" max="8942" width="1.5546875" style="7" customWidth="1"/>
    <col min="8943" max="8943" width="13.5546875" style="7" customWidth="1"/>
    <col min="8944" max="8944" width="9.109375" style="7"/>
    <col min="8945" max="8945" width="16.44140625" style="7" customWidth="1"/>
    <col min="8946" max="8946" width="13.88671875" style="7" customWidth="1"/>
    <col min="8947" max="8947" width="9.44140625" style="7" bestFit="1" customWidth="1"/>
    <col min="8948" max="9189" width="9.109375" style="7"/>
    <col min="9190" max="9193" width="2.5546875" style="7" customWidth="1"/>
    <col min="9194" max="9194" width="38" style="7" customWidth="1"/>
    <col min="9195" max="9195" width="9.109375" style="7"/>
    <col min="9196" max="9196" width="1.5546875" style="7" customWidth="1"/>
    <col min="9197" max="9197" width="13.5546875" style="7" customWidth="1"/>
    <col min="9198" max="9198" width="1.5546875" style="7" customWidth="1"/>
    <col min="9199" max="9199" width="13.5546875" style="7" customWidth="1"/>
    <col min="9200" max="9200" width="9.109375" style="7"/>
    <col min="9201" max="9201" width="16.44140625" style="7" customWidth="1"/>
    <col min="9202" max="9202" width="13.88671875" style="7" customWidth="1"/>
    <col min="9203" max="9203" width="9.44140625" style="7" bestFit="1" customWidth="1"/>
    <col min="9204" max="9445" width="9.109375" style="7"/>
    <col min="9446" max="9449" width="2.5546875" style="7" customWidth="1"/>
    <col min="9450" max="9450" width="38" style="7" customWidth="1"/>
    <col min="9451" max="9451" width="9.109375" style="7"/>
    <col min="9452" max="9452" width="1.5546875" style="7" customWidth="1"/>
    <col min="9453" max="9453" width="13.5546875" style="7" customWidth="1"/>
    <col min="9454" max="9454" width="1.5546875" style="7" customWidth="1"/>
    <col min="9455" max="9455" width="13.5546875" style="7" customWidth="1"/>
    <col min="9456" max="9456" width="9.109375" style="7"/>
    <col min="9457" max="9457" width="16.44140625" style="7" customWidth="1"/>
    <col min="9458" max="9458" width="13.88671875" style="7" customWidth="1"/>
    <col min="9459" max="9459" width="9.44140625" style="7" bestFit="1" customWidth="1"/>
    <col min="9460" max="9701" width="9.109375" style="7"/>
    <col min="9702" max="9705" width="2.5546875" style="7" customWidth="1"/>
    <col min="9706" max="9706" width="38" style="7" customWidth="1"/>
    <col min="9707" max="9707" width="9.109375" style="7"/>
    <col min="9708" max="9708" width="1.5546875" style="7" customWidth="1"/>
    <col min="9709" max="9709" width="13.5546875" style="7" customWidth="1"/>
    <col min="9710" max="9710" width="1.5546875" style="7" customWidth="1"/>
    <col min="9711" max="9711" width="13.5546875" style="7" customWidth="1"/>
    <col min="9712" max="9712" width="9.109375" style="7"/>
    <col min="9713" max="9713" width="16.44140625" style="7" customWidth="1"/>
    <col min="9714" max="9714" width="13.88671875" style="7" customWidth="1"/>
    <col min="9715" max="9715" width="9.44140625" style="7" bestFit="1" customWidth="1"/>
    <col min="9716" max="9957" width="9.109375" style="7"/>
    <col min="9958" max="9961" width="2.5546875" style="7" customWidth="1"/>
    <col min="9962" max="9962" width="38" style="7" customWidth="1"/>
    <col min="9963" max="9963" width="9.109375" style="7"/>
    <col min="9964" max="9964" width="1.5546875" style="7" customWidth="1"/>
    <col min="9965" max="9965" width="13.5546875" style="7" customWidth="1"/>
    <col min="9966" max="9966" width="1.5546875" style="7" customWidth="1"/>
    <col min="9967" max="9967" width="13.5546875" style="7" customWidth="1"/>
    <col min="9968" max="9968" width="9.109375" style="7"/>
    <col min="9969" max="9969" width="16.44140625" style="7" customWidth="1"/>
    <col min="9970" max="9970" width="13.88671875" style="7" customWidth="1"/>
    <col min="9971" max="9971" width="9.44140625" style="7" bestFit="1" customWidth="1"/>
    <col min="9972" max="10213" width="9.109375" style="7"/>
    <col min="10214" max="10217" width="2.5546875" style="7" customWidth="1"/>
    <col min="10218" max="10218" width="38" style="7" customWidth="1"/>
    <col min="10219" max="10219" width="9.109375" style="7"/>
    <col min="10220" max="10220" width="1.5546875" style="7" customWidth="1"/>
    <col min="10221" max="10221" width="13.5546875" style="7" customWidth="1"/>
    <col min="10222" max="10222" width="1.5546875" style="7" customWidth="1"/>
    <col min="10223" max="10223" width="13.5546875" style="7" customWidth="1"/>
    <col min="10224" max="10224" width="9.109375" style="7"/>
    <col min="10225" max="10225" width="16.44140625" style="7" customWidth="1"/>
    <col min="10226" max="10226" width="13.88671875" style="7" customWidth="1"/>
    <col min="10227" max="10227" width="9.44140625" style="7" bestFit="1" customWidth="1"/>
    <col min="10228" max="10469" width="9.109375" style="7"/>
    <col min="10470" max="10473" width="2.5546875" style="7" customWidth="1"/>
    <col min="10474" max="10474" width="38" style="7" customWidth="1"/>
    <col min="10475" max="10475" width="9.109375" style="7"/>
    <col min="10476" max="10476" width="1.5546875" style="7" customWidth="1"/>
    <col min="10477" max="10477" width="13.5546875" style="7" customWidth="1"/>
    <col min="10478" max="10478" width="1.5546875" style="7" customWidth="1"/>
    <col min="10479" max="10479" width="13.5546875" style="7" customWidth="1"/>
    <col min="10480" max="10480" width="9.109375" style="7"/>
    <col min="10481" max="10481" width="16.44140625" style="7" customWidth="1"/>
    <col min="10482" max="10482" width="13.88671875" style="7" customWidth="1"/>
    <col min="10483" max="10483" width="9.44140625" style="7" bestFit="1" customWidth="1"/>
    <col min="10484" max="10725" width="9.109375" style="7"/>
    <col min="10726" max="10729" width="2.5546875" style="7" customWidth="1"/>
    <col min="10730" max="10730" width="38" style="7" customWidth="1"/>
    <col min="10731" max="10731" width="9.109375" style="7"/>
    <col min="10732" max="10732" width="1.5546875" style="7" customWidth="1"/>
    <col min="10733" max="10733" width="13.5546875" style="7" customWidth="1"/>
    <col min="10734" max="10734" width="1.5546875" style="7" customWidth="1"/>
    <col min="10735" max="10735" width="13.5546875" style="7" customWidth="1"/>
    <col min="10736" max="10736" width="9.109375" style="7"/>
    <col min="10737" max="10737" width="16.44140625" style="7" customWidth="1"/>
    <col min="10738" max="10738" width="13.88671875" style="7" customWidth="1"/>
    <col min="10739" max="10739" width="9.44140625" style="7" bestFit="1" customWidth="1"/>
    <col min="10740" max="10981" width="9.109375" style="7"/>
    <col min="10982" max="10985" width="2.5546875" style="7" customWidth="1"/>
    <col min="10986" max="10986" width="38" style="7" customWidth="1"/>
    <col min="10987" max="10987" width="9.109375" style="7"/>
    <col min="10988" max="10988" width="1.5546875" style="7" customWidth="1"/>
    <col min="10989" max="10989" width="13.5546875" style="7" customWidth="1"/>
    <col min="10990" max="10990" width="1.5546875" style="7" customWidth="1"/>
    <col min="10991" max="10991" width="13.5546875" style="7" customWidth="1"/>
    <col min="10992" max="10992" width="9.109375" style="7"/>
    <col min="10993" max="10993" width="16.44140625" style="7" customWidth="1"/>
    <col min="10994" max="10994" width="13.88671875" style="7" customWidth="1"/>
    <col min="10995" max="10995" width="9.44140625" style="7" bestFit="1" customWidth="1"/>
    <col min="10996" max="11237" width="9.109375" style="7"/>
    <col min="11238" max="11241" width="2.5546875" style="7" customWidth="1"/>
    <col min="11242" max="11242" width="38" style="7" customWidth="1"/>
    <col min="11243" max="11243" width="9.109375" style="7"/>
    <col min="11244" max="11244" width="1.5546875" style="7" customWidth="1"/>
    <col min="11245" max="11245" width="13.5546875" style="7" customWidth="1"/>
    <col min="11246" max="11246" width="1.5546875" style="7" customWidth="1"/>
    <col min="11247" max="11247" width="13.5546875" style="7" customWidth="1"/>
    <col min="11248" max="11248" width="9.109375" style="7"/>
    <col min="11249" max="11249" width="16.44140625" style="7" customWidth="1"/>
    <col min="11250" max="11250" width="13.88671875" style="7" customWidth="1"/>
    <col min="11251" max="11251" width="9.44140625" style="7" bestFit="1" customWidth="1"/>
    <col min="11252" max="11493" width="9.109375" style="7"/>
    <col min="11494" max="11497" width="2.5546875" style="7" customWidth="1"/>
    <col min="11498" max="11498" width="38" style="7" customWidth="1"/>
    <col min="11499" max="11499" width="9.109375" style="7"/>
    <col min="11500" max="11500" width="1.5546875" style="7" customWidth="1"/>
    <col min="11501" max="11501" width="13.5546875" style="7" customWidth="1"/>
    <col min="11502" max="11502" width="1.5546875" style="7" customWidth="1"/>
    <col min="11503" max="11503" width="13.5546875" style="7" customWidth="1"/>
    <col min="11504" max="11504" width="9.109375" style="7"/>
    <col min="11505" max="11505" width="16.44140625" style="7" customWidth="1"/>
    <col min="11506" max="11506" width="13.88671875" style="7" customWidth="1"/>
    <col min="11507" max="11507" width="9.44140625" style="7" bestFit="1" customWidth="1"/>
    <col min="11508" max="11749" width="9.109375" style="7"/>
    <col min="11750" max="11753" width="2.5546875" style="7" customWidth="1"/>
    <col min="11754" max="11754" width="38" style="7" customWidth="1"/>
    <col min="11755" max="11755" width="9.109375" style="7"/>
    <col min="11756" max="11756" width="1.5546875" style="7" customWidth="1"/>
    <col min="11757" max="11757" width="13.5546875" style="7" customWidth="1"/>
    <col min="11758" max="11758" width="1.5546875" style="7" customWidth="1"/>
    <col min="11759" max="11759" width="13.5546875" style="7" customWidth="1"/>
    <col min="11760" max="11760" width="9.109375" style="7"/>
    <col min="11761" max="11761" width="16.44140625" style="7" customWidth="1"/>
    <col min="11762" max="11762" width="13.88671875" style="7" customWidth="1"/>
    <col min="11763" max="11763" width="9.44140625" style="7" bestFit="1" customWidth="1"/>
    <col min="11764" max="12005" width="9.109375" style="7"/>
    <col min="12006" max="12009" width="2.5546875" style="7" customWidth="1"/>
    <col min="12010" max="12010" width="38" style="7" customWidth="1"/>
    <col min="12011" max="12011" width="9.109375" style="7"/>
    <col min="12012" max="12012" width="1.5546875" style="7" customWidth="1"/>
    <col min="12013" max="12013" width="13.5546875" style="7" customWidth="1"/>
    <col min="12014" max="12014" width="1.5546875" style="7" customWidth="1"/>
    <col min="12015" max="12015" width="13.5546875" style="7" customWidth="1"/>
    <col min="12016" max="12016" width="9.109375" style="7"/>
    <col min="12017" max="12017" width="16.44140625" style="7" customWidth="1"/>
    <col min="12018" max="12018" width="13.88671875" style="7" customWidth="1"/>
    <col min="12019" max="12019" width="9.44140625" style="7" bestFit="1" customWidth="1"/>
    <col min="12020" max="12261" width="9.109375" style="7"/>
    <col min="12262" max="12265" width="2.5546875" style="7" customWidth="1"/>
    <col min="12266" max="12266" width="38" style="7" customWidth="1"/>
    <col min="12267" max="12267" width="9.109375" style="7"/>
    <col min="12268" max="12268" width="1.5546875" style="7" customWidth="1"/>
    <col min="12269" max="12269" width="13.5546875" style="7" customWidth="1"/>
    <col min="12270" max="12270" width="1.5546875" style="7" customWidth="1"/>
    <col min="12271" max="12271" width="13.5546875" style="7" customWidth="1"/>
    <col min="12272" max="12272" width="9.109375" style="7"/>
    <col min="12273" max="12273" width="16.44140625" style="7" customWidth="1"/>
    <col min="12274" max="12274" width="13.88671875" style="7" customWidth="1"/>
    <col min="12275" max="12275" width="9.44140625" style="7" bestFit="1" customWidth="1"/>
    <col min="12276" max="12517" width="9.109375" style="7"/>
    <col min="12518" max="12521" width="2.5546875" style="7" customWidth="1"/>
    <col min="12522" max="12522" width="38" style="7" customWidth="1"/>
    <col min="12523" max="12523" width="9.109375" style="7"/>
    <col min="12524" max="12524" width="1.5546875" style="7" customWidth="1"/>
    <col min="12525" max="12525" width="13.5546875" style="7" customWidth="1"/>
    <col min="12526" max="12526" width="1.5546875" style="7" customWidth="1"/>
    <col min="12527" max="12527" width="13.5546875" style="7" customWidth="1"/>
    <col min="12528" max="12528" width="9.109375" style="7"/>
    <col min="12529" max="12529" width="16.44140625" style="7" customWidth="1"/>
    <col min="12530" max="12530" width="13.88671875" style="7" customWidth="1"/>
    <col min="12531" max="12531" width="9.44140625" style="7" bestFit="1" customWidth="1"/>
    <col min="12532" max="12773" width="9.109375" style="7"/>
    <col min="12774" max="12777" width="2.5546875" style="7" customWidth="1"/>
    <col min="12778" max="12778" width="38" style="7" customWidth="1"/>
    <col min="12779" max="12779" width="9.109375" style="7"/>
    <col min="12780" max="12780" width="1.5546875" style="7" customWidth="1"/>
    <col min="12781" max="12781" width="13.5546875" style="7" customWidth="1"/>
    <col min="12782" max="12782" width="1.5546875" style="7" customWidth="1"/>
    <col min="12783" max="12783" width="13.5546875" style="7" customWidth="1"/>
    <col min="12784" max="12784" width="9.109375" style="7"/>
    <col min="12785" max="12785" width="16.44140625" style="7" customWidth="1"/>
    <col min="12786" max="12786" width="13.88671875" style="7" customWidth="1"/>
    <col min="12787" max="12787" width="9.44140625" style="7" bestFit="1" customWidth="1"/>
    <col min="12788" max="13029" width="9.109375" style="7"/>
    <col min="13030" max="13033" width="2.5546875" style="7" customWidth="1"/>
    <col min="13034" max="13034" width="38" style="7" customWidth="1"/>
    <col min="13035" max="13035" width="9.109375" style="7"/>
    <col min="13036" max="13036" width="1.5546875" style="7" customWidth="1"/>
    <col min="13037" max="13037" width="13.5546875" style="7" customWidth="1"/>
    <col min="13038" max="13038" width="1.5546875" style="7" customWidth="1"/>
    <col min="13039" max="13039" width="13.5546875" style="7" customWidth="1"/>
    <col min="13040" max="13040" width="9.109375" style="7"/>
    <col min="13041" max="13041" width="16.44140625" style="7" customWidth="1"/>
    <col min="13042" max="13042" width="13.88671875" style="7" customWidth="1"/>
    <col min="13043" max="13043" width="9.44140625" style="7" bestFit="1" customWidth="1"/>
    <col min="13044" max="13285" width="9.109375" style="7"/>
    <col min="13286" max="13289" width="2.5546875" style="7" customWidth="1"/>
    <col min="13290" max="13290" width="38" style="7" customWidth="1"/>
    <col min="13291" max="13291" width="9.109375" style="7"/>
    <col min="13292" max="13292" width="1.5546875" style="7" customWidth="1"/>
    <col min="13293" max="13293" width="13.5546875" style="7" customWidth="1"/>
    <col min="13294" max="13294" width="1.5546875" style="7" customWidth="1"/>
    <col min="13295" max="13295" width="13.5546875" style="7" customWidth="1"/>
    <col min="13296" max="13296" width="9.109375" style="7"/>
    <col min="13297" max="13297" width="16.44140625" style="7" customWidth="1"/>
    <col min="13298" max="13298" width="13.88671875" style="7" customWidth="1"/>
    <col min="13299" max="13299" width="9.44140625" style="7" bestFit="1" customWidth="1"/>
    <col min="13300" max="13541" width="9.109375" style="7"/>
    <col min="13542" max="13545" width="2.5546875" style="7" customWidth="1"/>
    <col min="13546" max="13546" width="38" style="7" customWidth="1"/>
    <col min="13547" max="13547" width="9.109375" style="7"/>
    <col min="13548" max="13548" width="1.5546875" style="7" customWidth="1"/>
    <col min="13549" max="13549" width="13.5546875" style="7" customWidth="1"/>
    <col min="13550" max="13550" width="1.5546875" style="7" customWidth="1"/>
    <col min="13551" max="13551" width="13.5546875" style="7" customWidth="1"/>
    <col min="13552" max="13552" width="9.109375" style="7"/>
    <col min="13553" max="13553" width="16.44140625" style="7" customWidth="1"/>
    <col min="13554" max="13554" width="13.88671875" style="7" customWidth="1"/>
    <col min="13555" max="13555" width="9.44140625" style="7" bestFit="1" customWidth="1"/>
    <col min="13556" max="13797" width="9.109375" style="7"/>
    <col min="13798" max="13801" width="2.5546875" style="7" customWidth="1"/>
    <col min="13802" max="13802" width="38" style="7" customWidth="1"/>
    <col min="13803" max="13803" width="9.109375" style="7"/>
    <col min="13804" max="13804" width="1.5546875" style="7" customWidth="1"/>
    <col min="13805" max="13805" width="13.5546875" style="7" customWidth="1"/>
    <col min="13806" max="13806" width="1.5546875" style="7" customWidth="1"/>
    <col min="13807" max="13807" width="13.5546875" style="7" customWidth="1"/>
    <col min="13808" max="13808" width="9.109375" style="7"/>
    <col min="13809" max="13809" width="16.44140625" style="7" customWidth="1"/>
    <col min="13810" max="13810" width="13.88671875" style="7" customWidth="1"/>
    <col min="13811" max="13811" width="9.44140625" style="7" bestFit="1" customWidth="1"/>
    <col min="13812" max="14053" width="9.109375" style="7"/>
    <col min="14054" max="14057" width="2.5546875" style="7" customWidth="1"/>
    <col min="14058" max="14058" width="38" style="7" customWidth="1"/>
    <col min="14059" max="14059" width="9.109375" style="7"/>
    <col min="14060" max="14060" width="1.5546875" style="7" customWidth="1"/>
    <col min="14061" max="14061" width="13.5546875" style="7" customWidth="1"/>
    <col min="14062" max="14062" width="1.5546875" style="7" customWidth="1"/>
    <col min="14063" max="14063" width="13.5546875" style="7" customWidth="1"/>
    <col min="14064" max="14064" width="9.109375" style="7"/>
    <col min="14065" max="14065" width="16.44140625" style="7" customWidth="1"/>
    <col min="14066" max="14066" width="13.88671875" style="7" customWidth="1"/>
    <col min="14067" max="14067" width="9.44140625" style="7" bestFit="1" customWidth="1"/>
    <col min="14068" max="14309" width="9.109375" style="7"/>
    <col min="14310" max="14313" width="2.5546875" style="7" customWidth="1"/>
    <col min="14314" max="14314" width="38" style="7" customWidth="1"/>
    <col min="14315" max="14315" width="9.109375" style="7"/>
    <col min="14316" max="14316" width="1.5546875" style="7" customWidth="1"/>
    <col min="14317" max="14317" width="13.5546875" style="7" customWidth="1"/>
    <col min="14318" max="14318" width="1.5546875" style="7" customWidth="1"/>
    <col min="14319" max="14319" width="13.5546875" style="7" customWidth="1"/>
    <col min="14320" max="14320" width="9.109375" style="7"/>
    <col min="14321" max="14321" width="16.44140625" style="7" customWidth="1"/>
    <col min="14322" max="14322" width="13.88671875" style="7" customWidth="1"/>
    <col min="14323" max="14323" width="9.44140625" style="7" bestFit="1" customWidth="1"/>
    <col min="14324" max="14565" width="9.109375" style="7"/>
    <col min="14566" max="14569" width="2.5546875" style="7" customWidth="1"/>
    <col min="14570" max="14570" width="38" style="7" customWidth="1"/>
    <col min="14571" max="14571" width="9.109375" style="7"/>
    <col min="14572" max="14572" width="1.5546875" style="7" customWidth="1"/>
    <col min="14573" max="14573" width="13.5546875" style="7" customWidth="1"/>
    <col min="14574" max="14574" width="1.5546875" style="7" customWidth="1"/>
    <col min="14575" max="14575" width="13.5546875" style="7" customWidth="1"/>
    <col min="14576" max="14576" width="9.109375" style="7"/>
    <col min="14577" max="14577" width="16.44140625" style="7" customWidth="1"/>
    <col min="14578" max="14578" width="13.88671875" style="7" customWidth="1"/>
    <col min="14579" max="14579" width="9.44140625" style="7" bestFit="1" customWidth="1"/>
    <col min="14580" max="14821" width="9.109375" style="7"/>
    <col min="14822" max="14825" width="2.5546875" style="7" customWidth="1"/>
    <col min="14826" max="14826" width="38" style="7" customWidth="1"/>
    <col min="14827" max="14827" width="9.109375" style="7"/>
    <col min="14828" max="14828" width="1.5546875" style="7" customWidth="1"/>
    <col min="14829" max="14829" width="13.5546875" style="7" customWidth="1"/>
    <col min="14830" max="14830" width="1.5546875" style="7" customWidth="1"/>
    <col min="14831" max="14831" width="13.5546875" style="7" customWidth="1"/>
    <col min="14832" max="14832" width="9.109375" style="7"/>
    <col min="14833" max="14833" width="16.44140625" style="7" customWidth="1"/>
    <col min="14834" max="14834" width="13.88671875" style="7" customWidth="1"/>
    <col min="14835" max="14835" width="9.44140625" style="7" bestFit="1" customWidth="1"/>
    <col min="14836" max="15077" width="9.109375" style="7"/>
    <col min="15078" max="15081" width="2.5546875" style="7" customWidth="1"/>
    <col min="15082" max="15082" width="38" style="7" customWidth="1"/>
    <col min="15083" max="15083" width="9.109375" style="7"/>
    <col min="15084" max="15084" width="1.5546875" style="7" customWidth="1"/>
    <col min="15085" max="15085" width="13.5546875" style="7" customWidth="1"/>
    <col min="15086" max="15086" width="1.5546875" style="7" customWidth="1"/>
    <col min="15087" max="15087" width="13.5546875" style="7" customWidth="1"/>
    <col min="15088" max="15088" width="9.109375" style="7"/>
    <col min="15089" max="15089" width="16.44140625" style="7" customWidth="1"/>
    <col min="15090" max="15090" width="13.88671875" style="7" customWidth="1"/>
    <col min="15091" max="15091" width="9.44140625" style="7" bestFit="1" customWidth="1"/>
    <col min="15092" max="15333" width="9.109375" style="7"/>
    <col min="15334" max="15337" width="2.5546875" style="7" customWidth="1"/>
    <col min="15338" max="15338" width="38" style="7" customWidth="1"/>
    <col min="15339" max="15339" width="9.109375" style="7"/>
    <col min="15340" max="15340" width="1.5546875" style="7" customWidth="1"/>
    <col min="15341" max="15341" width="13.5546875" style="7" customWidth="1"/>
    <col min="15342" max="15342" width="1.5546875" style="7" customWidth="1"/>
    <col min="15343" max="15343" width="13.5546875" style="7" customWidth="1"/>
    <col min="15344" max="15344" width="9.109375" style="7"/>
    <col min="15345" max="15345" width="16.44140625" style="7" customWidth="1"/>
    <col min="15346" max="15346" width="13.88671875" style="7" customWidth="1"/>
    <col min="15347" max="15347" width="9.44140625" style="7" bestFit="1" customWidth="1"/>
    <col min="15348" max="15589" width="9.109375" style="7"/>
    <col min="15590" max="15593" width="2.5546875" style="7" customWidth="1"/>
    <col min="15594" max="15594" width="38" style="7" customWidth="1"/>
    <col min="15595" max="15595" width="9.109375" style="7"/>
    <col min="15596" max="15596" width="1.5546875" style="7" customWidth="1"/>
    <col min="15597" max="15597" width="13.5546875" style="7" customWidth="1"/>
    <col min="15598" max="15598" width="1.5546875" style="7" customWidth="1"/>
    <col min="15599" max="15599" width="13.5546875" style="7" customWidth="1"/>
    <col min="15600" max="15600" width="9.109375" style="7"/>
    <col min="15601" max="15601" width="16.44140625" style="7" customWidth="1"/>
    <col min="15602" max="15602" width="13.88671875" style="7" customWidth="1"/>
    <col min="15603" max="15603" width="9.44140625" style="7" bestFit="1" customWidth="1"/>
    <col min="15604" max="15845" width="9.109375" style="7"/>
    <col min="15846" max="15849" width="2.5546875" style="7" customWidth="1"/>
    <col min="15850" max="15850" width="38" style="7" customWidth="1"/>
    <col min="15851" max="15851" width="9.109375" style="7"/>
    <col min="15852" max="15852" width="1.5546875" style="7" customWidth="1"/>
    <col min="15853" max="15853" width="13.5546875" style="7" customWidth="1"/>
    <col min="15854" max="15854" width="1.5546875" style="7" customWidth="1"/>
    <col min="15855" max="15855" width="13.5546875" style="7" customWidth="1"/>
    <col min="15856" max="15856" width="9.109375" style="7"/>
    <col min="15857" max="15857" width="16.44140625" style="7" customWidth="1"/>
    <col min="15858" max="15858" width="13.88671875" style="7" customWidth="1"/>
    <col min="15859" max="15859" width="9.44140625" style="7" bestFit="1" customWidth="1"/>
    <col min="15860" max="16101" width="9.109375" style="7"/>
    <col min="16102" max="16105" width="2.5546875" style="7" customWidth="1"/>
    <col min="16106" max="16106" width="38" style="7" customWidth="1"/>
    <col min="16107" max="16107" width="9.109375" style="7"/>
    <col min="16108" max="16108" width="1.5546875" style="7" customWidth="1"/>
    <col min="16109" max="16109" width="13.5546875" style="7" customWidth="1"/>
    <col min="16110" max="16110" width="1.5546875" style="7" customWidth="1"/>
    <col min="16111" max="16111" width="13.5546875" style="7" customWidth="1"/>
    <col min="16112" max="16112" width="9.109375" style="7"/>
    <col min="16113" max="16113" width="16.44140625" style="7" customWidth="1"/>
    <col min="16114" max="16114" width="13.88671875" style="7" customWidth="1"/>
    <col min="16115" max="16115" width="9.44140625" style="7" bestFit="1" customWidth="1"/>
    <col min="16116" max="16379" width="9.109375" style="7"/>
    <col min="16380" max="16384" width="9.109375" style="7" customWidth="1"/>
  </cols>
  <sheetData>
    <row r="1" spans="1:10" ht="21.75" customHeight="1">
      <c r="A1" s="15" t="s">
        <v>116</v>
      </c>
      <c r="B1" s="15"/>
      <c r="C1" s="1"/>
      <c r="D1" s="15"/>
      <c r="E1" s="15"/>
      <c r="F1" s="22"/>
      <c r="G1" s="15"/>
      <c r="H1" s="22"/>
      <c r="I1" s="41"/>
      <c r="J1" s="22"/>
    </row>
    <row r="2" spans="1:10" ht="21.75" customHeight="1">
      <c r="A2" s="15" t="s">
        <v>75</v>
      </c>
      <c r="B2" s="15"/>
      <c r="C2" s="1"/>
      <c r="D2" s="5"/>
      <c r="E2" s="15"/>
      <c r="F2" s="22"/>
      <c r="G2" s="15"/>
      <c r="H2" s="22"/>
      <c r="I2" s="41"/>
      <c r="J2" s="22"/>
    </row>
    <row r="3" spans="1:10" ht="21.75" customHeight="1">
      <c r="A3" s="2" t="s">
        <v>146</v>
      </c>
      <c r="B3" s="2"/>
      <c r="C3" s="3"/>
      <c r="D3" s="16"/>
      <c r="E3" s="2"/>
      <c r="F3" s="33"/>
      <c r="G3" s="2"/>
      <c r="H3" s="33"/>
      <c r="I3" s="40"/>
      <c r="J3" s="33"/>
    </row>
    <row r="4" spans="1:10" ht="21.75" customHeight="1">
      <c r="A4" s="4"/>
      <c r="B4" s="15"/>
      <c r="C4" s="1"/>
      <c r="D4" s="5"/>
      <c r="E4" s="15"/>
      <c r="F4" s="22"/>
      <c r="G4" s="15"/>
      <c r="H4" s="22"/>
      <c r="I4" s="41"/>
      <c r="J4" s="22"/>
    </row>
    <row r="5" spans="1:10" ht="21.75" customHeight="1">
      <c r="A5" s="4"/>
      <c r="B5" s="15"/>
      <c r="C5" s="1"/>
      <c r="D5" s="5"/>
      <c r="E5" s="15"/>
      <c r="F5" s="40" t="s">
        <v>126</v>
      </c>
      <c r="G5" s="15"/>
      <c r="H5" s="83" t="s">
        <v>127</v>
      </c>
      <c r="I5" s="83"/>
      <c r="J5" s="83"/>
    </row>
    <row r="6" spans="1:10" ht="21.75" customHeight="1">
      <c r="A6" s="4"/>
      <c r="B6" s="15"/>
      <c r="C6" s="1"/>
      <c r="D6" s="5"/>
      <c r="E6" s="15"/>
      <c r="F6" s="22" t="s">
        <v>84</v>
      </c>
      <c r="G6" s="15"/>
      <c r="H6" s="22" t="s">
        <v>84</v>
      </c>
      <c r="I6" s="9"/>
      <c r="J6" s="22" t="s">
        <v>84</v>
      </c>
    </row>
    <row r="7" spans="1:10" ht="21.75" customHeight="1">
      <c r="A7" s="4"/>
      <c r="B7" s="15"/>
      <c r="C7" s="1"/>
      <c r="D7" s="5"/>
      <c r="E7" s="15"/>
      <c r="F7" s="22" t="s">
        <v>121</v>
      </c>
      <c r="G7" s="15"/>
      <c r="H7" s="22" t="s">
        <v>121</v>
      </c>
      <c r="I7" s="41"/>
      <c r="J7" s="22" t="s">
        <v>92</v>
      </c>
    </row>
    <row r="8" spans="1:10" ht="21.75" customHeight="1">
      <c r="A8" s="4"/>
      <c r="C8" s="1"/>
      <c r="D8" s="59" t="s">
        <v>1</v>
      </c>
      <c r="E8" s="4"/>
      <c r="F8" s="33" t="s">
        <v>2</v>
      </c>
      <c r="G8" s="4"/>
      <c r="H8" s="33" t="s">
        <v>2</v>
      </c>
      <c r="I8" s="8"/>
      <c r="J8" s="33" t="s">
        <v>2</v>
      </c>
    </row>
    <row r="9" spans="1:10" ht="21.75" customHeight="1">
      <c r="A9" s="58"/>
      <c r="C9" s="26"/>
      <c r="D9" s="5"/>
      <c r="E9" s="4"/>
      <c r="F9" s="30"/>
      <c r="G9" s="4"/>
      <c r="H9" s="30"/>
      <c r="I9" s="8"/>
    </row>
    <row r="10" spans="1:10" ht="21.75" customHeight="1">
      <c r="A10" s="58" t="s">
        <v>135</v>
      </c>
      <c r="C10" s="26"/>
      <c r="D10" s="6">
        <v>5</v>
      </c>
      <c r="F10" s="30">
        <v>80047457</v>
      </c>
      <c r="H10" s="30">
        <v>79999785</v>
      </c>
      <c r="J10" s="75">
        <v>120532654</v>
      </c>
    </row>
    <row r="11" spans="1:10" ht="21.75" customHeight="1">
      <c r="A11" s="58" t="s">
        <v>29</v>
      </c>
      <c r="C11" s="26"/>
      <c r="D11" s="6">
        <v>5</v>
      </c>
      <c r="F11" s="31">
        <v>81826800</v>
      </c>
      <c r="H11" s="31">
        <v>81645234</v>
      </c>
      <c r="J11" s="74">
        <v>74279965</v>
      </c>
    </row>
    <row r="12" spans="1:10" ht="6" customHeight="1">
      <c r="A12" s="58"/>
      <c r="C12" s="26"/>
      <c r="D12" s="5"/>
      <c r="E12" s="4"/>
      <c r="F12" s="30"/>
      <c r="G12" s="4"/>
      <c r="H12" s="30"/>
      <c r="I12" s="8"/>
      <c r="J12" s="75"/>
    </row>
    <row r="13" spans="1:10" ht="21.75" customHeight="1">
      <c r="A13" s="29" t="s">
        <v>28</v>
      </c>
      <c r="C13" s="26"/>
      <c r="D13" s="28"/>
      <c r="F13" s="31">
        <f>SUM(F10:F12)</f>
        <v>161874257</v>
      </c>
      <c r="H13" s="31">
        <f>SUM(H10:H12)</f>
        <v>161645019</v>
      </c>
      <c r="J13" s="74">
        <f>SUM(J10:J12)</f>
        <v>194812619</v>
      </c>
    </row>
    <row r="14" spans="1:10" ht="6" customHeight="1">
      <c r="A14" s="58"/>
      <c r="C14" s="26"/>
      <c r="D14" s="5"/>
      <c r="E14" s="8"/>
      <c r="F14" s="30"/>
      <c r="G14" s="8"/>
      <c r="H14" s="30"/>
      <c r="I14" s="8"/>
      <c r="J14" s="75"/>
    </row>
    <row r="15" spans="1:10" ht="21.75" customHeight="1">
      <c r="A15" s="7" t="s">
        <v>136</v>
      </c>
      <c r="C15" s="26"/>
      <c r="D15" s="5"/>
      <c r="F15" s="25">
        <v>-112376136</v>
      </c>
      <c r="H15" s="25">
        <v>-112337935</v>
      </c>
      <c r="J15" s="73">
        <v>-100598021</v>
      </c>
    </row>
    <row r="16" spans="1:10" ht="21.75" customHeight="1">
      <c r="A16" s="7" t="s">
        <v>37</v>
      </c>
      <c r="C16" s="26"/>
      <c r="D16" s="9"/>
      <c r="F16" s="24">
        <v>-69542809</v>
      </c>
      <c r="H16" s="24">
        <v>-69467733</v>
      </c>
      <c r="J16" s="66">
        <v>-70166228</v>
      </c>
    </row>
    <row r="17" spans="1:17" ht="6" customHeight="1">
      <c r="A17" s="58"/>
      <c r="C17" s="26"/>
      <c r="D17" s="5"/>
      <c r="E17" s="4"/>
      <c r="F17" s="30"/>
      <c r="G17" s="4"/>
      <c r="H17" s="30"/>
      <c r="I17" s="8"/>
      <c r="J17" s="75"/>
    </row>
    <row r="18" spans="1:17" ht="21.75" customHeight="1">
      <c r="A18" s="29" t="s">
        <v>39</v>
      </c>
      <c r="C18" s="26"/>
      <c r="F18" s="31">
        <f>SUM(F15:F17)</f>
        <v>-181918945</v>
      </c>
      <c r="H18" s="31">
        <f>SUM(H15:H17)</f>
        <v>-181805668</v>
      </c>
      <c r="J18" s="74">
        <f>SUM(J15:J17)</f>
        <v>-170764249</v>
      </c>
    </row>
    <row r="19" spans="1:17" ht="6" customHeight="1">
      <c r="C19" s="26"/>
      <c r="E19" s="4"/>
      <c r="F19" s="30"/>
      <c r="G19" s="4"/>
      <c r="H19" s="30"/>
      <c r="I19" s="8"/>
      <c r="J19" s="75"/>
    </row>
    <row r="20" spans="1:17" ht="21.75" customHeight="1">
      <c r="A20" s="29" t="s">
        <v>156</v>
      </c>
      <c r="C20" s="26"/>
      <c r="D20" s="5"/>
      <c r="E20" s="4"/>
      <c r="F20" s="25">
        <f>+F13+F18</f>
        <v>-20044688</v>
      </c>
      <c r="G20" s="4"/>
      <c r="H20" s="25">
        <f>+H13+H18</f>
        <v>-20160649</v>
      </c>
      <c r="I20" s="8"/>
      <c r="J20" s="73">
        <f>+J13+J18</f>
        <v>24048370</v>
      </c>
    </row>
    <row r="21" spans="1:17" ht="21.75" customHeight="1">
      <c r="A21" s="58" t="s">
        <v>18</v>
      </c>
      <c r="C21" s="1"/>
      <c r="D21" s="21">
        <v>18</v>
      </c>
      <c r="F21" s="31">
        <v>1249903</v>
      </c>
      <c r="H21" s="31">
        <v>1290267</v>
      </c>
      <c r="J21" s="74">
        <v>558570</v>
      </c>
      <c r="K21" s="42"/>
      <c r="Q21" s="32"/>
    </row>
    <row r="22" spans="1:17" ht="6" customHeight="1">
      <c r="A22" s="58"/>
      <c r="C22" s="1"/>
      <c r="F22" s="30"/>
      <c r="H22" s="30"/>
      <c r="J22" s="75"/>
    </row>
    <row r="23" spans="1:17" ht="21.75" customHeight="1">
      <c r="A23" s="29" t="s">
        <v>157</v>
      </c>
      <c r="C23" s="26"/>
      <c r="F23" s="30">
        <f>+F20+F21</f>
        <v>-18794785</v>
      </c>
      <c r="H23" s="30">
        <f>+H20+H21</f>
        <v>-18870382</v>
      </c>
      <c r="J23" s="75">
        <f>+J20+J21</f>
        <v>24606940</v>
      </c>
      <c r="Q23" s="32"/>
    </row>
    <row r="24" spans="1:17" ht="6" customHeight="1">
      <c r="A24" s="29"/>
      <c r="C24" s="26"/>
      <c r="F24" s="30"/>
      <c r="H24" s="30"/>
      <c r="J24" s="75"/>
    </row>
    <row r="25" spans="1:17" ht="21.75" customHeight="1">
      <c r="A25" s="7" t="s">
        <v>19</v>
      </c>
      <c r="C25" s="26"/>
      <c r="E25" s="4"/>
      <c r="F25" s="30">
        <v>-1261207</v>
      </c>
      <c r="G25" s="4"/>
      <c r="H25" s="30">
        <v>-884454</v>
      </c>
      <c r="I25" s="8"/>
      <c r="J25" s="75">
        <v>-3201182</v>
      </c>
      <c r="Q25" s="32"/>
    </row>
    <row r="26" spans="1:17" ht="21.75" customHeight="1">
      <c r="A26" s="7" t="s">
        <v>20</v>
      </c>
      <c r="E26" s="4"/>
      <c r="F26" s="31">
        <v>-15816894</v>
      </c>
      <c r="G26" s="4"/>
      <c r="H26" s="31">
        <v>-15568231</v>
      </c>
      <c r="I26" s="8"/>
      <c r="J26" s="74">
        <v>-14724910</v>
      </c>
    </row>
    <row r="27" spans="1:17" ht="6" customHeight="1">
      <c r="A27" s="17"/>
      <c r="C27" s="26"/>
      <c r="D27" s="5"/>
      <c r="E27" s="4"/>
      <c r="F27" s="30"/>
      <c r="G27" s="4"/>
      <c r="H27" s="30"/>
      <c r="I27" s="8"/>
      <c r="J27" s="75"/>
    </row>
    <row r="28" spans="1:17" ht="21.75" customHeight="1">
      <c r="A28" s="15" t="s">
        <v>21</v>
      </c>
      <c r="C28" s="26"/>
      <c r="F28" s="31">
        <f>+F25+F26</f>
        <v>-17078101</v>
      </c>
      <c r="H28" s="31">
        <f>+H25+H26</f>
        <v>-16452685</v>
      </c>
      <c r="J28" s="74">
        <f>+J25+J26</f>
        <v>-17926092</v>
      </c>
    </row>
    <row r="29" spans="1:17" ht="6" customHeight="1">
      <c r="A29" s="17"/>
      <c r="C29" s="26"/>
      <c r="D29" s="5"/>
      <c r="E29" s="4"/>
      <c r="F29" s="30"/>
      <c r="G29" s="4"/>
      <c r="H29" s="30"/>
      <c r="I29" s="8"/>
      <c r="J29" s="75"/>
    </row>
    <row r="30" spans="1:17" ht="21.75" customHeight="1">
      <c r="A30" s="15" t="s">
        <v>158</v>
      </c>
      <c r="C30" s="26"/>
      <c r="E30" s="4"/>
      <c r="F30" s="34"/>
      <c r="G30" s="4"/>
      <c r="H30" s="34"/>
      <c r="J30" s="65"/>
    </row>
    <row r="31" spans="1:17" ht="21.75" customHeight="1">
      <c r="A31" s="15"/>
      <c r="B31" s="15" t="s">
        <v>47</v>
      </c>
      <c r="E31" s="4"/>
      <c r="F31" s="30">
        <f>+F23+F28</f>
        <v>-35872886</v>
      </c>
      <c r="G31" s="4"/>
      <c r="H31" s="30">
        <f>+H23+H28</f>
        <v>-35323067</v>
      </c>
      <c r="I31" s="8"/>
      <c r="J31" s="75">
        <f>+J23+J28</f>
        <v>6680848</v>
      </c>
    </row>
    <row r="32" spans="1:17" ht="21.75" customHeight="1">
      <c r="A32" s="7" t="s">
        <v>22</v>
      </c>
      <c r="C32" s="26"/>
      <c r="E32" s="4"/>
      <c r="F32" s="31">
        <v>-1271876</v>
      </c>
      <c r="G32" s="4"/>
      <c r="H32" s="31">
        <v>-1274967</v>
      </c>
      <c r="I32" s="8"/>
      <c r="J32" s="74">
        <v>-1221290</v>
      </c>
    </row>
    <row r="33" spans="1:10" ht="6" customHeight="1">
      <c r="C33" s="26"/>
      <c r="E33" s="4"/>
      <c r="F33" s="30"/>
      <c r="G33" s="4"/>
      <c r="H33" s="30"/>
      <c r="I33" s="8"/>
      <c r="J33" s="75"/>
    </row>
    <row r="34" spans="1:10" ht="21.75" customHeight="1">
      <c r="A34" s="15" t="s">
        <v>159</v>
      </c>
      <c r="C34" s="26"/>
      <c r="E34" s="4"/>
      <c r="F34" s="30">
        <f>+F31+F32</f>
        <v>-37144762</v>
      </c>
      <c r="G34" s="4"/>
      <c r="H34" s="30">
        <f>+H31+H32</f>
        <v>-36598034</v>
      </c>
      <c r="I34" s="8"/>
      <c r="J34" s="75">
        <f>+J31+J32</f>
        <v>5459558</v>
      </c>
    </row>
    <row r="35" spans="1:10" ht="21.75" customHeight="1">
      <c r="A35" s="7" t="s">
        <v>174</v>
      </c>
      <c r="C35" s="26"/>
      <c r="E35" s="4"/>
      <c r="F35" s="31">
        <v>7437108</v>
      </c>
      <c r="G35" s="4"/>
      <c r="H35" s="31">
        <v>7327763</v>
      </c>
      <c r="I35" s="8"/>
      <c r="J35" s="74">
        <v>1464030</v>
      </c>
    </row>
    <row r="36" spans="1:10" ht="6" customHeight="1">
      <c r="C36" s="26"/>
      <c r="E36" s="4"/>
      <c r="F36" s="30"/>
      <c r="G36" s="4"/>
      <c r="H36" s="30"/>
      <c r="I36" s="8"/>
      <c r="J36" s="75"/>
    </row>
    <row r="37" spans="1:10" ht="21.75" customHeight="1" thickBot="1">
      <c r="A37" s="29" t="s">
        <v>160</v>
      </c>
      <c r="C37" s="26"/>
      <c r="E37" s="4"/>
      <c r="F37" s="38">
        <f>+F34+F35</f>
        <v>-29707654</v>
      </c>
      <c r="G37" s="4"/>
      <c r="H37" s="38">
        <f>+H34+H35</f>
        <v>-29270271</v>
      </c>
      <c r="I37" s="8"/>
      <c r="J37" s="64">
        <f>+J34+J35</f>
        <v>6923588</v>
      </c>
    </row>
    <row r="38" spans="1:10" ht="21.75" customHeight="1" thickTop="1">
      <c r="A38" s="29"/>
      <c r="C38" s="26"/>
      <c r="F38" s="30"/>
      <c r="H38" s="30"/>
      <c r="J38" s="75"/>
    </row>
    <row r="39" spans="1:10" ht="21.75" customHeight="1">
      <c r="A39" s="15" t="s">
        <v>161</v>
      </c>
      <c r="D39" s="26"/>
      <c r="E39" s="6"/>
      <c r="F39" s="30"/>
      <c r="G39" s="6"/>
      <c r="H39" s="30"/>
      <c r="J39" s="75"/>
    </row>
    <row r="40" spans="1:10" ht="6" customHeight="1">
      <c r="A40" s="15"/>
      <c r="D40" s="26"/>
      <c r="E40" s="6"/>
      <c r="F40" s="30"/>
      <c r="G40" s="6"/>
      <c r="H40" s="30"/>
      <c r="J40" s="75"/>
    </row>
    <row r="41" spans="1:10" ht="21.75" customHeight="1" thickBot="1">
      <c r="A41" s="7" t="s">
        <v>162</v>
      </c>
      <c r="D41" s="12">
        <v>20</v>
      </c>
      <c r="E41" s="6"/>
      <c r="F41" s="43">
        <f>F37/430000000</f>
        <v>-6.9087567441860467E-2</v>
      </c>
      <c r="G41" s="6"/>
      <c r="H41" s="43">
        <f>H37/430000000</f>
        <v>-6.8070397674418609E-2</v>
      </c>
      <c r="J41" s="72">
        <v>2.3077002892911549E-2</v>
      </c>
    </row>
    <row r="42" spans="1:10" ht="21.75" customHeight="1" thickTop="1">
      <c r="D42" s="12"/>
      <c r="E42" s="6"/>
      <c r="G42" s="6"/>
    </row>
    <row r="43" spans="1:10" ht="21.75" customHeight="1">
      <c r="D43" s="12"/>
      <c r="E43" s="6"/>
      <c r="G43" s="6"/>
    </row>
    <row r="44" spans="1:10" ht="11.25" customHeight="1"/>
    <row r="45" spans="1:10" ht="21.9" customHeight="1">
      <c r="A45" s="82" t="s">
        <v>87</v>
      </c>
      <c r="B45" s="82"/>
      <c r="C45" s="82"/>
      <c r="D45" s="82"/>
      <c r="E45" s="82"/>
      <c r="F45" s="82"/>
      <c r="G45" s="82"/>
      <c r="H45" s="82"/>
      <c r="I45" s="82"/>
      <c r="J45" s="82"/>
    </row>
  </sheetData>
  <mergeCells count="2">
    <mergeCell ref="A45:J45"/>
    <mergeCell ref="H5:J5"/>
  </mergeCells>
  <pageMargins left="0.8" right="0.5" top="0.5" bottom="0.6" header="0.49" footer="0.4"/>
  <pageSetup paperSize="9" firstPageNumber="5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AC0EF-047D-4595-9015-EA180902CC8A}">
  <dimension ref="A1:Q45"/>
  <sheetViews>
    <sheetView tabSelected="1" topLeftCell="A23" zoomScale="107" zoomScaleNormal="107" zoomScaleSheetLayoutView="99" workbookViewId="0">
      <selection activeCell="P36" sqref="P36"/>
    </sheetView>
  </sheetViews>
  <sheetFormatPr defaultRowHeight="21.75" customHeight="1"/>
  <cols>
    <col min="1" max="2" width="1.6640625" style="7" customWidth="1"/>
    <col min="3" max="3" width="32.5546875" style="7" customWidth="1"/>
    <col min="4" max="4" width="7.5546875" style="6" customWidth="1"/>
    <col min="5" max="5" width="0.88671875" style="7" customWidth="1"/>
    <col min="6" max="6" width="16.109375" style="36" customWidth="1"/>
    <col min="7" max="7" width="0.88671875" style="7" customWidth="1"/>
    <col min="8" max="8" width="13.6640625" style="36" customWidth="1"/>
    <col min="9" max="9" width="0.88671875" style="42" customWidth="1"/>
    <col min="10" max="10" width="13.6640625" style="36" customWidth="1"/>
    <col min="11" max="11" width="9.109375" style="7" customWidth="1"/>
    <col min="12" max="229" width="9.109375" style="7"/>
    <col min="230" max="233" width="2.5546875" style="7" customWidth="1"/>
    <col min="234" max="234" width="38" style="7" customWidth="1"/>
    <col min="235" max="235" width="9.109375" style="7"/>
    <col min="236" max="236" width="1.5546875" style="7" customWidth="1"/>
    <col min="237" max="237" width="13.5546875" style="7" customWidth="1"/>
    <col min="238" max="238" width="1.5546875" style="7" customWidth="1"/>
    <col min="239" max="239" width="13.5546875" style="7" customWidth="1"/>
    <col min="240" max="240" width="9.109375" style="7"/>
    <col min="241" max="241" width="16.44140625" style="7" customWidth="1"/>
    <col min="242" max="242" width="13.88671875" style="7" customWidth="1"/>
    <col min="243" max="243" width="9.44140625" style="7" bestFit="1" customWidth="1"/>
    <col min="244" max="485" width="9.109375" style="7"/>
    <col min="486" max="489" width="2.5546875" style="7" customWidth="1"/>
    <col min="490" max="490" width="38" style="7" customWidth="1"/>
    <col min="491" max="491" width="9.109375" style="7"/>
    <col min="492" max="492" width="1.5546875" style="7" customWidth="1"/>
    <col min="493" max="493" width="13.5546875" style="7" customWidth="1"/>
    <col min="494" max="494" width="1.5546875" style="7" customWidth="1"/>
    <col min="495" max="495" width="13.5546875" style="7" customWidth="1"/>
    <col min="496" max="496" width="9.109375" style="7"/>
    <col min="497" max="497" width="16.44140625" style="7" customWidth="1"/>
    <col min="498" max="498" width="13.88671875" style="7" customWidth="1"/>
    <col min="499" max="499" width="9.44140625" style="7" bestFit="1" customWidth="1"/>
    <col min="500" max="741" width="9.109375" style="7"/>
    <col min="742" max="745" width="2.5546875" style="7" customWidth="1"/>
    <col min="746" max="746" width="38" style="7" customWidth="1"/>
    <col min="747" max="747" width="9.109375" style="7"/>
    <col min="748" max="748" width="1.5546875" style="7" customWidth="1"/>
    <col min="749" max="749" width="13.5546875" style="7" customWidth="1"/>
    <col min="750" max="750" width="1.5546875" style="7" customWidth="1"/>
    <col min="751" max="751" width="13.5546875" style="7" customWidth="1"/>
    <col min="752" max="752" width="9.109375" style="7"/>
    <col min="753" max="753" width="16.44140625" style="7" customWidth="1"/>
    <col min="754" max="754" width="13.88671875" style="7" customWidth="1"/>
    <col min="755" max="755" width="9.44140625" style="7" bestFit="1" customWidth="1"/>
    <col min="756" max="997" width="9.109375" style="7"/>
    <col min="998" max="1001" width="2.5546875" style="7" customWidth="1"/>
    <col min="1002" max="1002" width="38" style="7" customWidth="1"/>
    <col min="1003" max="1003" width="9.109375" style="7"/>
    <col min="1004" max="1004" width="1.5546875" style="7" customWidth="1"/>
    <col min="1005" max="1005" width="13.5546875" style="7" customWidth="1"/>
    <col min="1006" max="1006" width="1.5546875" style="7" customWidth="1"/>
    <col min="1007" max="1007" width="13.5546875" style="7" customWidth="1"/>
    <col min="1008" max="1008" width="9.109375" style="7"/>
    <col min="1009" max="1009" width="16.44140625" style="7" customWidth="1"/>
    <col min="1010" max="1010" width="13.88671875" style="7" customWidth="1"/>
    <col min="1011" max="1011" width="9.44140625" style="7" bestFit="1" customWidth="1"/>
    <col min="1012" max="1253" width="9.109375" style="7"/>
    <col min="1254" max="1257" width="2.5546875" style="7" customWidth="1"/>
    <col min="1258" max="1258" width="38" style="7" customWidth="1"/>
    <col min="1259" max="1259" width="9.109375" style="7"/>
    <col min="1260" max="1260" width="1.5546875" style="7" customWidth="1"/>
    <col min="1261" max="1261" width="13.5546875" style="7" customWidth="1"/>
    <col min="1262" max="1262" width="1.5546875" style="7" customWidth="1"/>
    <col min="1263" max="1263" width="13.5546875" style="7" customWidth="1"/>
    <col min="1264" max="1264" width="9.109375" style="7"/>
    <col min="1265" max="1265" width="16.44140625" style="7" customWidth="1"/>
    <col min="1266" max="1266" width="13.88671875" style="7" customWidth="1"/>
    <col min="1267" max="1267" width="9.44140625" style="7" bestFit="1" customWidth="1"/>
    <col min="1268" max="1509" width="9.109375" style="7"/>
    <col min="1510" max="1513" width="2.5546875" style="7" customWidth="1"/>
    <col min="1514" max="1514" width="38" style="7" customWidth="1"/>
    <col min="1515" max="1515" width="9.109375" style="7"/>
    <col min="1516" max="1516" width="1.5546875" style="7" customWidth="1"/>
    <col min="1517" max="1517" width="13.5546875" style="7" customWidth="1"/>
    <col min="1518" max="1518" width="1.5546875" style="7" customWidth="1"/>
    <col min="1519" max="1519" width="13.5546875" style="7" customWidth="1"/>
    <col min="1520" max="1520" width="9.109375" style="7"/>
    <col min="1521" max="1521" width="16.44140625" style="7" customWidth="1"/>
    <col min="1522" max="1522" width="13.88671875" style="7" customWidth="1"/>
    <col min="1523" max="1523" width="9.44140625" style="7" bestFit="1" customWidth="1"/>
    <col min="1524" max="1765" width="9.109375" style="7"/>
    <col min="1766" max="1769" width="2.5546875" style="7" customWidth="1"/>
    <col min="1770" max="1770" width="38" style="7" customWidth="1"/>
    <col min="1771" max="1771" width="9.109375" style="7"/>
    <col min="1772" max="1772" width="1.5546875" style="7" customWidth="1"/>
    <col min="1773" max="1773" width="13.5546875" style="7" customWidth="1"/>
    <col min="1774" max="1774" width="1.5546875" style="7" customWidth="1"/>
    <col min="1775" max="1775" width="13.5546875" style="7" customWidth="1"/>
    <col min="1776" max="1776" width="9.109375" style="7"/>
    <col min="1777" max="1777" width="16.44140625" style="7" customWidth="1"/>
    <col min="1778" max="1778" width="13.88671875" style="7" customWidth="1"/>
    <col min="1779" max="1779" width="9.44140625" style="7" bestFit="1" customWidth="1"/>
    <col min="1780" max="2021" width="9.109375" style="7"/>
    <col min="2022" max="2025" width="2.5546875" style="7" customWidth="1"/>
    <col min="2026" max="2026" width="38" style="7" customWidth="1"/>
    <col min="2027" max="2027" width="9.109375" style="7"/>
    <col min="2028" max="2028" width="1.5546875" style="7" customWidth="1"/>
    <col min="2029" max="2029" width="13.5546875" style="7" customWidth="1"/>
    <col min="2030" max="2030" width="1.5546875" style="7" customWidth="1"/>
    <col min="2031" max="2031" width="13.5546875" style="7" customWidth="1"/>
    <col min="2032" max="2032" width="9.109375" style="7"/>
    <col min="2033" max="2033" width="16.44140625" style="7" customWidth="1"/>
    <col min="2034" max="2034" width="13.88671875" style="7" customWidth="1"/>
    <col min="2035" max="2035" width="9.44140625" style="7" bestFit="1" customWidth="1"/>
    <col min="2036" max="2277" width="9.109375" style="7"/>
    <col min="2278" max="2281" width="2.5546875" style="7" customWidth="1"/>
    <col min="2282" max="2282" width="38" style="7" customWidth="1"/>
    <col min="2283" max="2283" width="9.109375" style="7"/>
    <col min="2284" max="2284" width="1.5546875" style="7" customWidth="1"/>
    <col min="2285" max="2285" width="13.5546875" style="7" customWidth="1"/>
    <col min="2286" max="2286" width="1.5546875" style="7" customWidth="1"/>
    <col min="2287" max="2287" width="13.5546875" style="7" customWidth="1"/>
    <col min="2288" max="2288" width="9.109375" style="7"/>
    <col min="2289" max="2289" width="16.44140625" style="7" customWidth="1"/>
    <col min="2290" max="2290" width="13.88671875" style="7" customWidth="1"/>
    <col min="2291" max="2291" width="9.44140625" style="7" bestFit="1" customWidth="1"/>
    <col min="2292" max="2533" width="9.109375" style="7"/>
    <col min="2534" max="2537" width="2.5546875" style="7" customWidth="1"/>
    <col min="2538" max="2538" width="38" style="7" customWidth="1"/>
    <col min="2539" max="2539" width="9.109375" style="7"/>
    <col min="2540" max="2540" width="1.5546875" style="7" customWidth="1"/>
    <col min="2541" max="2541" width="13.5546875" style="7" customWidth="1"/>
    <col min="2542" max="2542" width="1.5546875" style="7" customWidth="1"/>
    <col min="2543" max="2543" width="13.5546875" style="7" customWidth="1"/>
    <col min="2544" max="2544" width="9.109375" style="7"/>
    <col min="2545" max="2545" width="16.44140625" style="7" customWidth="1"/>
    <col min="2546" max="2546" width="13.88671875" style="7" customWidth="1"/>
    <col min="2547" max="2547" width="9.44140625" style="7" bestFit="1" customWidth="1"/>
    <col min="2548" max="2789" width="9.109375" style="7"/>
    <col min="2790" max="2793" width="2.5546875" style="7" customWidth="1"/>
    <col min="2794" max="2794" width="38" style="7" customWidth="1"/>
    <col min="2795" max="2795" width="9.109375" style="7"/>
    <col min="2796" max="2796" width="1.5546875" style="7" customWidth="1"/>
    <col min="2797" max="2797" width="13.5546875" style="7" customWidth="1"/>
    <col min="2798" max="2798" width="1.5546875" style="7" customWidth="1"/>
    <col min="2799" max="2799" width="13.5546875" style="7" customWidth="1"/>
    <col min="2800" max="2800" width="9.109375" style="7"/>
    <col min="2801" max="2801" width="16.44140625" style="7" customWidth="1"/>
    <col min="2802" max="2802" width="13.88671875" style="7" customWidth="1"/>
    <col min="2803" max="2803" width="9.44140625" style="7" bestFit="1" customWidth="1"/>
    <col min="2804" max="3045" width="9.109375" style="7"/>
    <col min="3046" max="3049" width="2.5546875" style="7" customWidth="1"/>
    <col min="3050" max="3050" width="38" style="7" customWidth="1"/>
    <col min="3051" max="3051" width="9.109375" style="7"/>
    <col min="3052" max="3052" width="1.5546875" style="7" customWidth="1"/>
    <col min="3053" max="3053" width="13.5546875" style="7" customWidth="1"/>
    <col min="3054" max="3054" width="1.5546875" style="7" customWidth="1"/>
    <col min="3055" max="3055" width="13.5546875" style="7" customWidth="1"/>
    <col min="3056" max="3056" width="9.109375" style="7"/>
    <col min="3057" max="3057" width="16.44140625" style="7" customWidth="1"/>
    <col min="3058" max="3058" width="13.88671875" style="7" customWidth="1"/>
    <col min="3059" max="3059" width="9.44140625" style="7" bestFit="1" customWidth="1"/>
    <col min="3060" max="3301" width="9.109375" style="7"/>
    <col min="3302" max="3305" width="2.5546875" style="7" customWidth="1"/>
    <col min="3306" max="3306" width="38" style="7" customWidth="1"/>
    <col min="3307" max="3307" width="9.109375" style="7"/>
    <col min="3308" max="3308" width="1.5546875" style="7" customWidth="1"/>
    <col min="3309" max="3309" width="13.5546875" style="7" customWidth="1"/>
    <col min="3310" max="3310" width="1.5546875" style="7" customWidth="1"/>
    <col min="3311" max="3311" width="13.5546875" style="7" customWidth="1"/>
    <col min="3312" max="3312" width="9.109375" style="7"/>
    <col min="3313" max="3313" width="16.44140625" style="7" customWidth="1"/>
    <col min="3314" max="3314" width="13.88671875" style="7" customWidth="1"/>
    <col min="3315" max="3315" width="9.44140625" style="7" bestFit="1" customWidth="1"/>
    <col min="3316" max="3557" width="9.109375" style="7"/>
    <col min="3558" max="3561" width="2.5546875" style="7" customWidth="1"/>
    <col min="3562" max="3562" width="38" style="7" customWidth="1"/>
    <col min="3563" max="3563" width="9.109375" style="7"/>
    <col min="3564" max="3564" width="1.5546875" style="7" customWidth="1"/>
    <col min="3565" max="3565" width="13.5546875" style="7" customWidth="1"/>
    <col min="3566" max="3566" width="1.5546875" style="7" customWidth="1"/>
    <col min="3567" max="3567" width="13.5546875" style="7" customWidth="1"/>
    <col min="3568" max="3568" width="9.109375" style="7"/>
    <col min="3569" max="3569" width="16.44140625" style="7" customWidth="1"/>
    <col min="3570" max="3570" width="13.88671875" style="7" customWidth="1"/>
    <col min="3571" max="3571" width="9.44140625" style="7" bestFit="1" customWidth="1"/>
    <col min="3572" max="3813" width="9.109375" style="7"/>
    <col min="3814" max="3817" width="2.5546875" style="7" customWidth="1"/>
    <col min="3818" max="3818" width="38" style="7" customWidth="1"/>
    <col min="3819" max="3819" width="9.109375" style="7"/>
    <col min="3820" max="3820" width="1.5546875" style="7" customWidth="1"/>
    <col min="3821" max="3821" width="13.5546875" style="7" customWidth="1"/>
    <col min="3822" max="3822" width="1.5546875" style="7" customWidth="1"/>
    <col min="3823" max="3823" width="13.5546875" style="7" customWidth="1"/>
    <col min="3824" max="3824" width="9.109375" style="7"/>
    <col min="3825" max="3825" width="16.44140625" style="7" customWidth="1"/>
    <col min="3826" max="3826" width="13.88671875" style="7" customWidth="1"/>
    <col min="3827" max="3827" width="9.44140625" style="7" bestFit="1" customWidth="1"/>
    <col min="3828" max="4069" width="9.109375" style="7"/>
    <col min="4070" max="4073" width="2.5546875" style="7" customWidth="1"/>
    <col min="4074" max="4074" width="38" style="7" customWidth="1"/>
    <col min="4075" max="4075" width="9.109375" style="7"/>
    <col min="4076" max="4076" width="1.5546875" style="7" customWidth="1"/>
    <col min="4077" max="4077" width="13.5546875" style="7" customWidth="1"/>
    <col min="4078" max="4078" width="1.5546875" style="7" customWidth="1"/>
    <col min="4079" max="4079" width="13.5546875" style="7" customWidth="1"/>
    <col min="4080" max="4080" width="9.109375" style="7"/>
    <col min="4081" max="4081" width="16.44140625" style="7" customWidth="1"/>
    <col min="4082" max="4082" width="13.88671875" style="7" customWidth="1"/>
    <col min="4083" max="4083" width="9.44140625" style="7" bestFit="1" customWidth="1"/>
    <col min="4084" max="4325" width="9.109375" style="7"/>
    <col min="4326" max="4329" width="2.5546875" style="7" customWidth="1"/>
    <col min="4330" max="4330" width="38" style="7" customWidth="1"/>
    <col min="4331" max="4331" width="9.109375" style="7"/>
    <col min="4332" max="4332" width="1.5546875" style="7" customWidth="1"/>
    <col min="4333" max="4333" width="13.5546875" style="7" customWidth="1"/>
    <col min="4334" max="4334" width="1.5546875" style="7" customWidth="1"/>
    <col min="4335" max="4335" width="13.5546875" style="7" customWidth="1"/>
    <col min="4336" max="4336" width="9.109375" style="7"/>
    <col min="4337" max="4337" width="16.44140625" style="7" customWidth="1"/>
    <col min="4338" max="4338" width="13.88671875" style="7" customWidth="1"/>
    <col min="4339" max="4339" width="9.44140625" style="7" bestFit="1" customWidth="1"/>
    <col min="4340" max="4581" width="9.109375" style="7"/>
    <col min="4582" max="4585" width="2.5546875" style="7" customWidth="1"/>
    <col min="4586" max="4586" width="38" style="7" customWidth="1"/>
    <col min="4587" max="4587" width="9.109375" style="7"/>
    <col min="4588" max="4588" width="1.5546875" style="7" customWidth="1"/>
    <col min="4589" max="4589" width="13.5546875" style="7" customWidth="1"/>
    <col min="4590" max="4590" width="1.5546875" style="7" customWidth="1"/>
    <col min="4591" max="4591" width="13.5546875" style="7" customWidth="1"/>
    <col min="4592" max="4592" width="9.109375" style="7"/>
    <col min="4593" max="4593" width="16.44140625" style="7" customWidth="1"/>
    <col min="4594" max="4594" width="13.88671875" style="7" customWidth="1"/>
    <col min="4595" max="4595" width="9.44140625" style="7" bestFit="1" customWidth="1"/>
    <col min="4596" max="4837" width="9.109375" style="7"/>
    <col min="4838" max="4841" width="2.5546875" style="7" customWidth="1"/>
    <col min="4842" max="4842" width="38" style="7" customWidth="1"/>
    <col min="4843" max="4843" width="9.109375" style="7"/>
    <col min="4844" max="4844" width="1.5546875" style="7" customWidth="1"/>
    <col min="4845" max="4845" width="13.5546875" style="7" customWidth="1"/>
    <col min="4846" max="4846" width="1.5546875" style="7" customWidth="1"/>
    <col min="4847" max="4847" width="13.5546875" style="7" customWidth="1"/>
    <col min="4848" max="4848" width="9.109375" style="7"/>
    <col min="4849" max="4849" width="16.44140625" style="7" customWidth="1"/>
    <col min="4850" max="4850" width="13.88671875" style="7" customWidth="1"/>
    <col min="4851" max="4851" width="9.44140625" style="7" bestFit="1" customWidth="1"/>
    <col min="4852" max="5093" width="9.109375" style="7"/>
    <col min="5094" max="5097" width="2.5546875" style="7" customWidth="1"/>
    <col min="5098" max="5098" width="38" style="7" customWidth="1"/>
    <col min="5099" max="5099" width="9.109375" style="7"/>
    <col min="5100" max="5100" width="1.5546875" style="7" customWidth="1"/>
    <col min="5101" max="5101" width="13.5546875" style="7" customWidth="1"/>
    <col min="5102" max="5102" width="1.5546875" style="7" customWidth="1"/>
    <col min="5103" max="5103" width="13.5546875" style="7" customWidth="1"/>
    <col min="5104" max="5104" width="9.109375" style="7"/>
    <col min="5105" max="5105" width="16.44140625" style="7" customWidth="1"/>
    <col min="5106" max="5106" width="13.88671875" style="7" customWidth="1"/>
    <col min="5107" max="5107" width="9.44140625" style="7" bestFit="1" customWidth="1"/>
    <col min="5108" max="5349" width="9.109375" style="7"/>
    <col min="5350" max="5353" width="2.5546875" style="7" customWidth="1"/>
    <col min="5354" max="5354" width="38" style="7" customWidth="1"/>
    <col min="5355" max="5355" width="9.109375" style="7"/>
    <col min="5356" max="5356" width="1.5546875" style="7" customWidth="1"/>
    <col min="5357" max="5357" width="13.5546875" style="7" customWidth="1"/>
    <col min="5358" max="5358" width="1.5546875" style="7" customWidth="1"/>
    <col min="5359" max="5359" width="13.5546875" style="7" customWidth="1"/>
    <col min="5360" max="5360" width="9.109375" style="7"/>
    <col min="5361" max="5361" width="16.44140625" style="7" customWidth="1"/>
    <col min="5362" max="5362" width="13.88671875" style="7" customWidth="1"/>
    <col min="5363" max="5363" width="9.44140625" style="7" bestFit="1" customWidth="1"/>
    <col min="5364" max="5605" width="9.109375" style="7"/>
    <col min="5606" max="5609" width="2.5546875" style="7" customWidth="1"/>
    <col min="5610" max="5610" width="38" style="7" customWidth="1"/>
    <col min="5611" max="5611" width="9.109375" style="7"/>
    <col min="5612" max="5612" width="1.5546875" style="7" customWidth="1"/>
    <col min="5613" max="5613" width="13.5546875" style="7" customWidth="1"/>
    <col min="5614" max="5614" width="1.5546875" style="7" customWidth="1"/>
    <col min="5615" max="5615" width="13.5546875" style="7" customWidth="1"/>
    <col min="5616" max="5616" width="9.109375" style="7"/>
    <col min="5617" max="5617" width="16.44140625" style="7" customWidth="1"/>
    <col min="5618" max="5618" width="13.88671875" style="7" customWidth="1"/>
    <col min="5619" max="5619" width="9.44140625" style="7" bestFit="1" customWidth="1"/>
    <col min="5620" max="5861" width="9.109375" style="7"/>
    <col min="5862" max="5865" width="2.5546875" style="7" customWidth="1"/>
    <col min="5866" max="5866" width="38" style="7" customWidth="1"/>
    <col min="5867" max="5867" width="9.109375" style="7"/>
    <col min="5868" max="5868" width="1.5546875" style="7" customWidth="1"/>
    <col min="5869" max="5869" width="13.5546875" style="7" customWidth="1"/>
    <col min="5870" max="5870" width="1.5546875" style="7" customWidth="1"/>
    <col min="5871" max="5871" width="13.5546875" style="7" customWidth="1"/>
    <col min="5872" max="5872" width="9.109375" style="7"/>
    <col min="5873" max="5873" width="16.44140625" style="7" customWidth="1"/>
    <col min="5874" max="5874" width="13.88671875" style="7" customWidth="1"/>
    <col min="5875" max="5875" width="9.44140625" style="7" bestFit="1" customWidth="1"/>
    <col min="5876" max="6117" width="9.109375" style="7"/>
    <col min="6118" max="6121" width="2.5546875" style="7" customWidth="1"/>
    <col min="6122" max="6122" width="38" style="7" customWidth="1"/>
    <col min="6123" max="6123" width="9.109375" style="7"/>
    <col min="6124" max="6124" width="1.5546875" style="7" customWidth="1"/>
    <col min="6125" max="6125" width="13.5546875" style="7" customWidth="1"/>
    <col min="6126" max="6126" width="1.5546875" style="7" customWidth="1"/>
    <col min="6127" max="6127" width="13.5546875" style="7" customWidth="1"/>
    <col min="6128" max="6128" width="9.109375" style="7"/>
    <col min="6129" max="6129" width="16.44140625" style="7" customWidth="1"/>
    <col min="6130" max="6130" width="13.88671875" style="7" customWidth="1"/>
    <col min="6131" max="6131" width="9.44140625" style="7" bestFit="1" customWidth="1"/>
    <col min="6132" max="6373" width="9.109375" style="7"/>
    <col min="6374" max="6377" width="2.5546875" style="7" customWidth="1"/>
    <col min="6378" max="6378" width="38" style="7" customWidth="1"/>
    <col min="6379" max="6379" width="9.109375" style="7"/>
    <col min="6380" max="6380" width="1.5546875" style="7" customWidth="1"/>
    <col min="6381" max="6381" width="13.5546875" style="7" customWidth="1"/>
    <col min="6382" max="6382" width="1.5546875" style="7" customWidth="1"/>
    <col min="6383" max="6383" width="13.5546875" style="7" customWidth="1"/>
    <col min="6384" max="6384" width="9.109375" style="7"/>
    <col min="6385" max="6385" width="16.44140625" style="7" customWidth="1"/>
    <col min="6386" max="6386" width="13.88671875" style="7" customWidth="1"/>
    <col min="6387" max="6387" width="9.44140625" style="7" bestFit="1" customWidth="1"/>
    <col min="6388" max="6629" width="9.109375" style="7"/>
    <col min="6630" max="6633" width="2.5546875" style="7" customWidth="1"/>
    <col min="6634" max="6634" width="38" style="7" customWidth="1"/>
    <col min="6635" max="6635" width="9.109375" style="7"/>
    <col min="6636" max="6636" width="1.5546875" style="7" customWidth="1"/>
    <col min="6637" max="6637" width="13.5546875" style="7" customWidth="1"/>
    <col min="6638" max="6638" width="1.5546875" style="7" customWidth="1"/>
    <col min="6639" max="6639" width="13.5546875" style="7" customWidth="1"/>
    <col min="6640" max="6640" width="9.109375" style="7"/>
    <col min="6641" max="6641" width="16.44140625" style="7" customWidth="1"/>
    <col min="6642" max="6642" width="13.88671875" style="7" customWidth="1"/>
    <col min="6643" max="6643" width="9.44140625" style="7" bestFit="1" customWidth="1"/>
    <col min="6644" max="6885" width="9.109375" style="7"/>
    <col min="6886" max="6889" width="2.5546875" style="7" customWidth="1"/>
    <col min="6890" max="6890" width="38" style="7" customWidth="1"/>
    <col min="6891" max="6891" width="9.109375" style="7"/>
    <col min="6892" max="6892" width="1.5546875" style="7" customWidth="1"/>
    <col min="6893" max="6893" width="13.5546875" style="7" customWidth="1"/>
    <col min="6894" max="6894" width="1.5546875" style="7" customWidth="1"/>
    <col min="6895" max="6895" width="13.5546875" style="7" customWidth="1"/>
    <col min="6896" max="6896" width="9.109375" style="7"/>
    <col min="6897" max="6897" width="16.44140625" style="7" customWidth="1"/>
    <col min="6898" max="6898" width="13.88671875" style="7" customWidth="1"/>
    <col min="6899" max="6899" width="9.44140625" style="7" bestFit="1" customWidth="1"/>
    <col min="6900" max="7141" width="9.109375" style="7"/>
    <col min="7142" max="7145" width="2.5546875" style="7" customWidth="1"/>
    <col min="7146" max="7146" width="38" style="7" customWidth="1"/>
    <col min="7147" max="7147" width="9.109375" style="7"/>
    <col min="7148" max="7148" width="1.5546875" style="7" customWidth="1"/>
    <col min="7149" max="7149" width="13.5546875" style="7" customWidth="1"/>
    <col min="7150" max="7150" width="1.5546875" style="7" customWidth="1"/>
    <col min="7151" max="7151" width="13.5546875" style="7" customWidth="1"/>
    <col min="7152" max="7152" width="9.109375" style="7"/>
    <col min="7153" max="7153" width="16.44140625" style="7" customWidth="1"/>
    <col min="7154" max="7154" width="13.88671875" style="7" customWidth="1"/>
    <col min="7155" max="7155" width="9.44140625" style="7" bestFit="1" customWidth="1"/>
    <col min="7156" max="7397" width="9.109375" style="7"/>
    <col min="7398" max="7401" width="2.5546875" style="7" customWidth="1"/>
    <col min="7402" max="7402" width="38" style="7" customWidth="1"/>
    <col min="7403" max="7403" width="9.109375" style="7"/>
    <col min="7404" max="7404" width="1.5546875" style="7" customWidth="1"/>
    <col min="7405" max="7405" width="13.5546875" style="7" customWidth="1"/>
    <col min="7406" max="7406" width="1.5546875" style="7" customWidth="1"/>
    <col min="7407" max="7407" width="13.5546875" style="7" customWidth="1"/>
    <col min="7408" max="7408" width="9.109375" style="7"/>
    <col min="7409" max="7409" width="16.44140625" style="7" customWidth="1"/>
    <col min="7410" max="7410" width="13.88671875" style="7" customWidth="1"/>
    <col min="7411" max="7411" width="9.44140625" style="7" bestFit="1" customWidth="1"/>
    <col min="7412" max="7653" width="9.109375" style="7"/>
    <col min="7654" max="7657" width="2.5546875" style="7" customWidth="1"/>
    <col min="7658" max="7658" width="38" style="7" customWidth="1"/>
    <col min="7659" max="7659" width="9.109375" style="7"/>
    <col min="7660" max="7660" width="1.5546875" style="7" customWidth="1"/>
    <col min="7661" max="7661" width="13.5546875" style="7" customWidth="1"/>
    <col min="7662" max="7662" width="1.5546875" style="7" customWidth="1"/>
    <col min="7663" max="7663" width="13.5546875" style="7" customWidth="1"/>
    <col min="7664" max="7664" width="9.109375" style="7"/>
    <col min="7665" max="7665" width="16.44140625" style="7" customWidth="1"/>
    <col min="7666" max="7666" width="13.88671875" style="7" customWidth="1"/>
    <col min="7667" max="7667" width="9.44140625" style="7" bestFit="1" customWidth="1"/>
    <col min="7668" max="7909" width="9.109375" style="7"/>
    <col min="7910" max="7913" width="2.5546875" style="7" customWidth="1"/>
    <col min="7914" max="7914" width="38" style="7" customWidth="1"/>
    <col min="7915" max="7915" width="9.109375" style="7"/>
    <col min="7916" max="7916" width="1.5546875" style="7" customWidth="1"/>
    <col min="7917" max="7917" width="13.5546875" style="7" customWidth="1"/>
    <col min="7918" max="7918" width="1.5546875" style="7" customWidth="1"/>
    <col min="7919" max="7919" width="13.5546875" style="7" customWidth="1"/>
    <col min="7920" max="7920" width="9.109375" style="7"/>
    <col min="7921" max="7921" width="16.44140625" style="7" customWidth="1"/>
    <col min="7922" max="7922" width="13.88671875" style="7" customWidth="1"/>
    <col min="7923" max="7923" width="9.44140625" style="7" bestFit="1" customWidth="1"/>
    <col min="7924" max="8165" width="9.109375" style="7"/>
    <col min="8166" max="8169" width="2.5546875" style="7" customWidth="1"/>
    <col min="8170" max="8170" width="38" style="7" customWidth="1"/>
    <col min="8171" max="8171" width="9.109375" style="7"/>
    <col min="8172" max="8172" width="1.5546875" style="7" customWidth="1"/>
    <col min="8173" max="8173" width="13.5546875" style="7" customWidth="1"/>
    <col min="8174" max="8174" width="1.5546875" style="7" customWidth="1"/>
    <col min="8175" max="8175" width="13.5546875" style="7" customWidth="1"/>
    <col min="8176" max="8176" width="9.109375" style="7"/>
    <col min="8177" max="8177" width="16.44140625" style="7" customWidth="1"/>
    <col min="8178" max="8178" width="13.88671875" style="7" customWidth="1"/>
    <col min="8179" max="8179" width="9.44140625" style="7" bestFit="1" customWidth="1"/>
    <col min="8180" max="8421" width="9.109375" style="7"/>
    <col min="8422" max="8425" width="2.5546875" style="7" customWidth="1"/>
    <col min="8426" max="8426" width="38" style="7" customWidth="1"/>
    <col min="8427" max="8427" width="9.109375" style="7"/>
    <col min="8428" max="8428" width="1.5546875" style="7" customWidth="1"/>
    <col min="8429" max="8429" width="13.5546875" style="7" customWidth="1"/>
    <col min="8430" max="8430" width="1.5546875" style="7" customWidth="1"/>
    <col min="8431" max="8431" width="13.5546875" style="7" customWidth="1"/>
    <col min="8432" max="8432" width="9.109375" style="7"/>
    <col min="8433" max="8433" width="16.44140625" style="7" customWidth="1"/>
    <col min="8434" max="8434" width="13.88671875" style="7" customWidth="1"/>
    <col min="8435" max="8435" width="9.44140625" style="7" bestFit="1" customWidth="1"/>
    <col min="8436" max="8677" width="9.109375" style="7"/>
    <col min="8678" max="8681" width="2.5546875" style="7" customWidth="1"/>
    <col min="8682" max="8682" width="38" style="7" customWidth="1"/>
    <col min="8683" max="8683" width="9.109375" style="7"/>
    <col min="8684" max="8684" width="1.5546875" style="7" customWidth="1"/>
    <col min="8685" max="8685" width="13.5546875" style="7" customWidth="1"/>
    <col min="8686" max="8686" width="1.5546875" style="7" customWidth="1"/>
    <col min="8687" max="8687" width="13.5546875" style="7" customWidth="1"/>
    <col min="8688" max="8688" width="9.109375" style="7"/>
    <col min="8689" max="8689" width="16.44140625" style="7" customWidth="1"/>
    <col min="8690" max="8690" width="13.88671875" style="7" customWidth="1"/>
    <col min="8691" max="8691" width="9.44140625" style="7" bestFit="1" customWidth="1"/>
    <col min="8692" max="8933" width="9.109375" style="7"/>
    <col min="8934" max="8937" width="2.5546875" style="7" customWidth="1"/>
    <col min="8938" max="8938" width="38" style="7" customWidth="1"/>
    <col min="8939" max="8939" width="9.109375" style="7"/>
    <col min="8940" max="8940" width="1.5546875" style="7" customWidth="1"/>
    <col min="8941" max="8941" width="13.5546875" style="7" customWidth="1"/>
    <col min="8942" max="8942" width="1.5546875" style="7" customWidth="1"/>
    <col min="8943" max="8943" width="13.5546875" style="7" customWidth="1"/>
    <col min="8944" max="8944" width="9.109375" style="7"/>
    <col min="8945" max="8945" width="16.44140625" style="7" customWidth="1"/>
    <col min="8946" max="8946" width="13.88671875" style="7" customWidth="1"/>
    <col min="8947" max="8947" width="9.44140625" style="7" bestFit="1" customWidth="1"/>
    <col min="8948" max="9189" width="9.109375" style="7"/>
    <col min="9190" max="9193" width="2.5546875" style="7" customWidth="1"/>
    <col min="9194" max="9194" width="38" style="7" customWidth="1"/>
    <col min="9195" max="9195" width="9.109375" style="7"/>
    <col min="9196" max="9196" width="1.5546875" style="7" customWidth="1"/>
    <col min="9197" max="9197" width="13.5546875" style="7" customWidth="1"/>
    <col min="9198" max="9198" width="1.5546875" style="7" customWidth="1"/>
    <col min="9199" max="9199" width="13.5546875" style="7" customWidth="1"/>
    <col min="9200" max="9200" width="9.109375" style="7"/>
    <col min="9201" max="9201" width="16.44140625" style="7" customWidth="1"/>
    <col min="9202" max="9202" width="13.88671875" style="7" customWidth="1"/>
    <col min="9203" max="9203" width="9.44140625" style="7" bestFit="1" customWidth="1"/>
    <col min="9204" max="9445" width="9.109375" style="7"/>
    <col min="9446" max="9449" width="2.5546875" style="7" customWidth="1"/>
    <col min="9450" max="9450" width="38" style="7" customWidth="1"/>
    <col min="9451" max="9451" width="9.109375" style="7"/>
    <col min="9452" max="9452" width="1.5546875" style="7" customWidth="1"/>
    <col min="9453" max="9453" width="13.5546875" style="7" customWidth="1"/>
    <col min="9454" max="9454" width="1.5546875" style="7" customWidth="1"/>
    <col min="9455" max="9455" width="13.5546875" style="7" customWidth="1"/>
    <col min="9456" max="9456" width="9.109375" style="7"/>
    <col min="9457" max="9457" width="16.44140625" style="7" customWidth="1"/>
    <col min="9458" max="9458" width="13.88671875" style="7" customWidth="1"/>
    <col min="9459" max="9459" width="9.44140625" style="7" bestFit="1" customWidth="1"/>
    <col min="9460" max="9701" width="9.109375" style="7"/>
    <col min="9702" max="9705" width="2.5546875" style="7" customWidth="1"/>
    <col min="9706" max="9706" width="38" style="7" customWidth="1"/>
    <col min="9707" max="9707" width="9.109375" style="7"/>
    <col min="9708" max="9708" width="1.5546875" style="7" customWidth="1"/>
    <col min="9709" max="9709" width="13.5546875" style="7" customWidth="1"/>
    <col min="9710" max="9710" width="1.5546875" style="7" customWidth="1"/>
    <col min="9711" max="9711" width="13.5546875" style="7" customWidth="1"/>
    <col min="9712" max="9712" width="9.109375" style="7"/>
    <col min="9713" max="9713" width="16.44140625" style="7" customWidth="1"/>
    <col min="9714" max="9714" width="13.88671875" style="7" customWidth="1"/>
    <col min="9715" max="9715" width="9.44140625" style="7" bestFit="1" customWidth="1"/>
    <col min="9716" max="9957" width="9.109375" style="7"/>
    <col min="9958" max="9961" width="2.5546875" style="7" customWidth="1"/>
    <col min="9962" max="9962" width="38" style="7" customWidth="1"/>
    <col min="9963" max="9963" width="9.109375" style="7"/>
    <col min="9964" max="9964" width="1.5546875" style="7" customWidth="1"/>
    <col min="9965" max="9965" width="13.5546875" style="7" customWidth="1"/>
    <col min="9966" max="9966" width="1.5546875" style="7" customWidth="1"/>
    <col min="9967" max="9967" width="13.5546875" style="7" customWidth="1"/>
    <col min="9968" max="9968" width="9.109375" style="7"/>
    <col min="9969" max="9969" width="16.44140625" style="7" customWidth="1"/>
    <col min="9970" max="9970" width="13.88671875" style="7" customWidth="1"/>
    <col min="9971" max="9971" width="9.44140625" style="7" bestFit="1" customWidth="1"/>
    <col min="9972" max="10213" width="9.109375" style="7"/>
    <col min="10214" max="10217" width="2.5546875" style="7" customWidth="1"/>
    <col min="10218" max="10218" width="38" style="7" customWidth="1"/>
    <col min="10219" max="10219" width="9.109375" style="7"/>
    <col min="10220" max="10220" width="1.5546875" style="7" customWidth="1"/>
    <col min="10221" max="10221" width="13.5546875" style="7" customWidth="1"/>
    <col min="10222" max="10222" width="1.5546875" style="7" customWidth="1"/>
    <col min="10223" max="10223" width="13.5546875" style="7" customWidth="1"/>
    <col min="10224" max="10224" width="9.109375" style="7"/>
    <col min="10225" max="10225" width="16.44140625" style="7" customWidth="1"/>
    <col min="10226" max="10226" width="13.88671875" style="7" customWidth="1"/>
    <col min="10227" max="10227" width="9.44140625" style="7" bestFit="1" customWidth="1"/>
    <col min="10228" max="10469" width="9.109375" style="7"/>
    <col min="10470" max="10473" width="2.5546875" style="7" customWidth="1"/>
    <col min="10474" max="10474" width="38" style="7" customWidth="1"/>
    <col min="10475" max="10475" width="9.109375" style="7"/>
    <col min="10476" max="10476" width="1.5546875" style="7" customWidth="1"/>
    <col min="10477" max="10477" width="13.5546875" style="7" customWidth="1"/>
    <col min="10478" max="10478" width="1.5546875" style="7" customWidth="1"/>
    <col min="10479" max="10479" width="13.5546875" style="7" customWidth="1"/>
    <col min="10480" max="10480" width="9.109375" style="7"/>
    <col min="10481" max="10481" width="16.44140625" style="7" customWidth="1"/>
    <col min="10482" max="10482" width="13.88671875" style="7" customWidth="1"/>
    <col min="10483" max="10483" width="9.44140625" style="7" bestFit="1" customWidth="1"/>
    <col min="10484" max="10725" width="9.109375" style="7"/>
    <col min="10726" max="10729" width="2.5546875" style="7" customWidth="1"/>
    <col min="10730" max="10730" width="38" style="7" customWidth="1"/>
    <col min="10731" max="10731" width="9.109375" style="7"/>
    <col min="10732" max="10732" width="1.5546875" style="7" customWidth="1"/>
    <col min="10733" max="10733" width="13.5546875" style="7" customWidth="1"/>
    <col min="10734" max="10734" width="1.5546875" style="7" customWidth="1"/>
    <col min="10735" max="10735" width="13.5546875" style="7" customWidth="1"/>
    <col min="10736" max="10736" width="9.109375" style="7"/>
    <col min="10737" max="10737" width="16.44140625" style="7" customWidth="1"/>
    <col min="10738" max="10738" width="13.88671875" style="7" customWidth="1"/>
    <col min="10739" max="10739" width="9.44140625" style="7" bestFit="1" customWidth="1"/>
    <col min="10740" max="10981" width="9.109375" style="7"/>
    <col min="10982" max="10985" width="2.5546875" style="7" customWidth="1"/>
    <col min="10986" max="10986" width="38" style="7" customWidth="1"/>
    <col min="10987" max="10987" width="9.109375" style="7"/>
    <col min="10988" max="10988" width="1.5546875" style="7" customWidth="1"/>
    <col min="10989" max="10989" width="13.5546875" style="7" customWidth="1"/>
    <col min="10990" max="10990" width="1.5546875" style="7" customWidth="1"/>
    <col min="10991" max="10991" width="13.5546875" style="7" customWidth="1"/>
    <col min="10992" max="10992" width="9.109375" style="7"/>
    <col min="10993" max="10993" width="16.44140625" style="7" customWidth="1"/>
    <col min="10994" max="10994" width="13.88671875" style="7" customWidth="1"/>
    <col min="10995" max="10995" width="9.44140625" style="7" bestFit="1" customWidth="1"/>
    <col min="10996" max="11237" width="9.109375" style="7"/>
    <col min="11238" max="11241" width="2.5546875" style="7" customWidth="1"/>
    <col min="11242" max="11242" width="38" style="7" customWidth="1"/>
    <col min="11243" max="11243" width="9.109375" style="7"/>
    <col min="11244" max="11244" width="1.5546875" style="7" customWidth="1"/>
    <col min="11245" max="11245" width="13.5546875" style="7" customWidth="1"/>
    <col min="11246" max="11246" width="1.5546875" style="7" customWidth="1"/>
    <col min="11247" max="11247" width="13.5546875" style="7" customWidth="1"/>
    <col min="11248" max="11248" width="9.109375" style="7"/>
    <col min="11249" max="11249" width="16.44140625" style="7" customWidth="1"/>
    <col min="11250" max="11250" width="13.88671875" style="7" customWidth="1"/>
    <col min="11251" max="11251" width="9.44140625" style="7" bestFit="1" customWidth="1"/>
    <col min="11252" max="11493" width="9.109375" style="7"/>
    <col min="11494" max="11497" width="2.5546875" style="7" customWidth="1"/>
    <col min="11498" max="11498" width="38" style="7" customWidth="1"/>
    <col min="11499" max="11499" width="9.109375" style="7"/>
    <col min="11500" max="11500" width="1.5546875" style="7" customWidth="1"/>
    <col min="11501" max="11501" width="13.5546875" style="7" customWidth="1"/>
    <col min="11502" max="11502" width="1.5546875" style="7" customWidth="1"/>
    <col min="11503" max="11503" width="13.5546875" style="7" customWidth="1"/>
    <col min="11504" max="11504" width="9.109375" style="7"/>
    <col min="11505" max="11505" width="16.44140625" style="7" customWidth="1"/>
    <col min="11506" max="11506" width="13.88671875" style="7" customWidth="1"/>
    <col min="11507" max="11507" width="9.44140625" style="7" bestFit="1" customWidth="1"/>
    <col min="11508" max="11749" width="9.109375" style="7"/>
    <col min="11750" max="11753" width="2.5546875" style="7" customWidth="1"/>
    <col min="11754" max="11754" width="38" style="7" customWidth="1"/>
    <col min="11755" max="11755" width="9.109375" style="7"/>
    <col min="11756" max="11756" width="1.5546875" style="7" customWidth="1"/>
    <col min="11757" max="11757" width="13.5546875" style="7" customWidth="1"/>
    <col min="11758" max="11758" width="1.5546875" style="7" customWidth="1"/>
    <col min="11759" max="11759" width="13.5546875" style="7" customWidth="1"/>
    <col min="11760" max="11760" width="9.109375" style="7"/>
    <col min="11761" max="11761" width="16.44140625" style="7" customWidth="1"/>
    <col min="11762" max="11762" width="13.88671875" style="7" customWidth="1"/>
    <col min="11763" max="11763" width="9.44140625" style="7" bestFit="1" customWidth="1"/>
    <col min="11764" max="12005" width="9.109375" style="7"/>
    <col min="12006" max="12009" width="2.5546875" style="7" customWidth="1"/>
    <col min="12010" max="12010" width="38" style="7" customWidth="1"/>
    <col min="12011" max="12011" width="9.109375" style="7"/>
    <col min="12012" max="12012" width="1.5546875" style="7" customWidth="1"/>
    <col min="12013" max="12013" width="13.5546875" style="7" customWidth="1"/>
    <col min="12014" max="12014" width="1.5546875" style="7" customWidth="1"/>
    <col min="12015" max="12015" width="13.5546875" style="7" customWidth="1"/>
    <col min="12016" max="12016" width="9.109375" style="7"/>
    <col min="12017" max="12017" width="16.44140625" style="7" customWidth="1"/>
    <col min="12018" max="12018" width="13.88671875" style="7" customWidth="1"/>
    <col min="12019" max="12019" width="9.44140625" style="7" bestFit="1" customWidth="1"/>
    <col min="12020" max="12261" width="9.109375" style="7"/>
    <col min="12262" max="12265" width="2.5546875" style="7" customWidth="1"/>
    <col min="12266" max="12266" width="38" style="7" customWidth="1"/>
    <col min="12267" max="12267" width="9.109375" style="7"/>
    <col min="12268" max="12268" width="1.5546875" style="7" customWidth="1"/>
    <col min="12269" max="12269" width="13.5546875" style="7" customWidth="1"/>
    <col min="12270" max="12270" width="1.5546875" style="7" customWidth="1"/>
    <col min="12271" max="12271" width="13.5546875" style="7" customWidth="1"/>
    <col min="12272" max="12272" width="9.109375" style="7"/>
    <col min="12273" max="12273" width="16.44140625" style="7" customWidth="1"/>
    <col min="12274" max="12274" width="13.88671875" style="7" customWidth="1"/>
    <col min="12275" max="12275" width="9.44140625" style="7" bestFit="1" customWidth="1"/>
    <col min="12276" max="12517" width="9.109375" style="7"/>
    <col min="12518" max="12521" width="2.5546875" style="7" customWidth="1"/>
    <col min="12522" max="12522" width="38" style="7" customWidth="1"/>
    <col min="12523" max="12523" width="9.109375" style="7"/>
    <col min="12524" max="12524" width="1.5546875" style="7" customWidth="1"/>
    <col min="12525" max="12525" width="13.5546875" style="7" customWidth="1"/>
    <col min="12526" max="12526" width="1.5546875" style="7" customWidth="1"/>
    <col min="12527" max="12527" width="13.5546875" style="7" customWidth="1"/>
    <col min="12528" max="12528" width="9.109375" style="7"/>
    <col min="12529" max="12529" width="16.44140625" style="7" customWidth="1"/>
    <col min="12530" max="12530" width="13.88671875" style="7" customWidth="1"/>
    <col min="12531" max="12531" width="9.44140625" style="7" bestFit="1" customWidth="1"/>
    <col min="12532" max="12773" width="9.109375" style="7"/>
    <col min="12774" max="12777" width="2.5546875" style="7" customWidth="1"/>
    <col min="12778" max="12778" width="38" style="7" customWidth="1"/>
    <col min="12779" max="12779" width="9.109375" style="7"/>
    <col min="12780" max="12780" width="1.5546875" style="7" customWidth="1"/>
    <col min="12781" max="12781" width="13.5546875" style="7" customWidth="1"/>
    <col min="12782" max="12782" width="1.5546875" style="7" customWidth="1"/>
    <col min="12783" max="12783" width="13.5546875" style="7" customWidth="1"/>
    <col min="12784" max="12784" width="9.109375" style="7"/>
    <col min="12785" max="12785" width="16.44140625" style="7" customWidth="1"/>
    <col min="12786" max="12786" width="13.88671875" style="7" customWidth="1"/>
    <col min="12787" max="12787" width="9.44140625" style="7" bestFit="1" customWidth="1"/>
    <col min="12788" max="13029" width="9.109375" style="7"/>
    <col min="13030" max="13033" width="2.5546875" style="7" customWidth="1"/>
    <col min="13034" max="13034" width="38" style="7" customWidth="1"/>
    <col min="13035" max="13035" width="9.109375" style="7"/>
    <col min="13036" max="13036" width="1.5546875" style="7" customWidth="1"/>
    <col min="13037" max="13037" width="13.5546875" style="7" customWidth="1"/>
    <col min="13038" max="13038" width="1.5546875" style="7" customWidth="1"/>
    <col min="13039" max="13039" width="13.5546875" style="7" customWidth="1"/>
    <col min="13040" max="13040" width="9.109375" style="7"/>
    <col min="13041" max="13041" width="16.44140625" style="7" customWidth="1"/>
    <col min="13042" max="13042" width="13.88671875" style="7" customWidth="1"/>
    <col min="13043" max="13043" width="9.44140625" style="7" bestFit="1" customWidth="1"/>
    <col min="13044" max="13285" width="9.109375" style="7"/>
    <col min="13286" max="13289" width="2.5546875" style="7" customWidth="1"/>
    <col min="13290" max="13290" width="38" style="7" customWidth="1"/>
    <col min="13291" max="13291" width="9.109375" style="7"/>
    <col min="13292" max="13292" width="1.5546875" style="7" customWidth="1"/>
    <col min="13293" max="13293" width="13.5546875" style="7" customWidth="1"/>
    <col min="13294" max="13294" width="1.5546875" style="7" customWidth="1"/>
    <col min="13295" max="13295" width="13.5546875" style="7" customWidth="1"/>
    <col min="13296" max="13296" width="9.109375" style="7"/>
    <col min="13297" max="13297" width="16.44140625" style="7" customWidth="1"/>
    <col min="13298" max="13298" width="13.88671875" style="7" customWidth="1"/>
    <col min="13299" max="13299" width="9.44140625" style="7" bestFit="1" customWidth="1"/>
    <col min="13300" max="13541" width="9.109375" style="7"/>
    <col min="13542" max="13545" width="2.5546875" style="7" customWidth="1"/>
    <col min="13546" max="13546" width="38" style="7" customWidth="1"/>
    <col min="13547" max="13547" width="9.109375" style="7"/>
    <col min="13548" max="13548" width="1.5546875" style="7" customWidth="1"/>
    <col min="13549" max="13549" width="13.5546875" style="7" customWidth="1"/>
    <col min="13550" max="13550" width="1.5546875" style="7" customWidth="1"/>
    <col min="13551" max="13551" width="13.5546875" style="7" customWidth="1"/>
    <col min="13552" max="13552" width="9.109375" style="7"/>
    <col min="13553" max="13553" width="16.44140625" style="7" customWidth="1"/>
    <col min="13554" max="13554" width="13.88671875" style="7" customWidth="1"/>
    <col min="13555" max="13555" width="9.44140625" style="7" bestFit="1" customWidth="1"/>
    <col min="13556" max="13797" width="9.109375" style="7"/>
    <col min="13798" max="13801" width="2.5546875" style="7" customWidth="1"/>
    <col min="13802" max="13802" width="38" style="7" customWidth="1"/>
    <col min="13803" max="13803" width="9.109375" style="7"/>
    <col min="13804" max="13804" width="1.5546875" style="7" customWidth="1"/>
    <col min="13805" max="13805" width="13.5546875" style="7" customWidth="1"/>
    <col min="13806" max="13806" width="1.5546875" style="7" customWidth="1"/>
    <col min="13807" max="13807" width="13.5546875" style="7" customWidth="1"/>
    <col min="13808" max="13808" width="9.109375" style="7"/>
    <col min="13809" max="13809" width="16.44140625" style="7" customWidth="1"/>
    <col min="13810" max="13810" width="13.88671875" style="7" customWidth="1"/>
    <col min="13811" max="13811" width="9.44140625" style="7" bestFit="1" customWidth="1"/>
    <col min="13812" max="14053" width="9.109375" style="7"/>
    <col min="14054" max="14057" width="2.5546875" style="7" customWidth="1"/>
    <col min="14058" max="14058" width="38" style="7" customWidth="1"/>
    <col min="14059" max="14059" width="9.109375" style="7"/>
    <col min="14060" max="14060" width="1.5546875" style="7" customWidth="1"/>
    <col min="14061" max="14061" width="13.5546875" style="7" customWidth="1"/>
    <col min="14062" max="14062" width="1.5546875" style="7" customWidth="1"/>
    <col min="14063" max="14063" width="13.5546875" style="7" customWidth="1"/>
    <col min="14064" max="14064" width="9.109375" style="7"/>
    <col min="14065" max="14065" width="16.44140625" style="7" customWidth="1"/>
    <col min="14066" max="14066" width="13.88671875" style="7" customWidth="1"/>
    <col min="14067" max="14067" width="9.44140625" style="7" bestFit="1" customWidth="1"/>
    <col min="14068" max="14309" width="9.109375" style="7"/>
    <col min="14310" max="14313" width="2.5546875" style="7" customWidth="1"/>
    <col min="14314" max="14314" width="38" style="7" customWidth="1"/>
    <col min="14315" max="14315" width="9.109375" style="7"/>
    <col min="14316" max="14316" width="1.5546875" style="7" customWidth="1"/>
    <col min="14317" max="14317" width="13.5546875" style="7" customWidth="1"/>
    <col min="14318" max="14318" width="1.5546875" style="7" customWidth="1"/>
    <col min="14319" max="14319" width="13.5546875" style="7" customWidth="1"/>
    <col min="14320" max="14320" width="9.109375" style="7"/>
    <col min="14321" max="14321" width="16.44140625" style="7" customWidth="1"/>
    <col min="14322" max="14322" width="13.88671875" style="7" customWidth="1"/>
    <col min="14323" max="14323" width="9.44140625" style="7" bestFit="1" customWidth="1"/>
    <col min="14324" max="14565" width="9.109375" style="7"/>
    <col min="14566" max="14569" width="2.5546875" style="7" customWidth="1"/>
    <col min="14570" max="14570" width="38" style="7" customWidth="1"/>
    <col min="14571" max="14571" width="9.109375" style="7"/>
    <col min="14572" max="14572" width="1.5546875" style="7" customWidth="1"/>
    <col min="14573" max="14573" width="13.5546875" style="7" customWidth="1"/>
    <col min="14574" max="14574" width="1.5546875" style="7" customWidth="1"/>
    <col min="14575" max="14575" width="13.5546875" style="7" customWidth="1"/>
    <col min="14576" max="14576" width="9.109375" style="7"/>
    <col min="14577" max="14577" width="16.44140625" style="7" customWidth="1"/>
    <col min="14578" max="14578" width="13.88671875" style="7" customWidth="1"/>
    <col min="14579" max="14579" width="9.44140625" style="7" bestFit="1" customWidth="1"/>
    <col min="14580" max="14821" width="9.109375" style="7"/>
    <col min="14822" max="14825" width="2.5546875" style="7" customWidth="1"/>
    <col min="14826" max="14826" width="38" style="7" customWidth="1"/>
    <col min="14827" max="14827" width="9.109375" style="7"/>
    <col min="14828" max="14828" width="1.5546875" style="7" customWidth="1"/>
    <col min="14829" max="14829" width="13.5546875" style="7" customWidth="1"/>
    <col min="14830" max="14830" width="1.5546875" style="7" customWidth="1"/>
    <col min="14831" max="14831" width="13.5546875" style="7" customWidth="1"/>
    <col min="14832" max="14832" width="9.109375" style="7"/>
    <col min="14833" max="14833" width="16.44140625" style="7" customWidth="1"/>
    <col min="14834" max="14834" width="13.88671875" style="7" customWidth="1"/>
    <col min="14835" max="14835" width="9.44140625" style="7" bestFit="1" customWidth="1"/>
    <col min="14836" max="15077" width="9.109375" style="7"/>
    <col min="15078" max="15081" width="2.5546875" style="7" customWidth="1"/>
    <col min="15082" max="15082" width="38" style="7" customWidth="1"/>
    <col min="15083" max="15083" width="9.109375" style="7"/>
    <col min="15084" max="15084" width="1.5546875" style="7" customWidth="1"/>
    <col min="15085" max="15085" width="13.5546875" style="7" customWidth="1"/>
    <col min="15086" max="15086" width="1.5546875" style="7" customWidth="1"/>
    <col min="15087" max="15087" width="13.5546875" style="7" customWidth="1"/>
    <col min="15088" max="15088" width="9.109375" style="7"/>
    <col min="15089" max="15089" width="16.44140625" style="7" customWidth="1"/>
    <col min="15090" max="15090" width="13.88671875" style="7" customWidth="1"/>
    <col min="15091" max="15091" width="9.44140625" style="7" bestFit="1" customWidth="1"/>
    <col min="15092" max="15333" width="9.109375" style="7"/>
    <col min="15334" max="15337" width="2.5546875" style="7" customWidth="1"/>
    <col min="15338" max="15338" width="38" style="7" customWidth="1"/>
    <col min="15339" max="15339" width="9.109375" style="7"/>
    <col min="15340" max="15340" width="1.5546875" style="7" customWidth="1"/>
    <col min="15341" max="15341" width="13.5546875" style="7" customWidth="1"/>
    <col min="15342" max="15342" width="1.5546875" style="7" customWidth="1"/>
    <col min="15343" max="15343" width="13.5546875" style="7" customWidth="1"/>
    <col min="15344" max="15344" width="9.109375" style="7"/>
    <col min="15345" max="15345" width="16.44140625" style="7" customWidth="1"/>
    <col min="15346" max="15346" width="13.88671875" style="7" customWidth="1"/>
    <col min="15347" max="15347" width="9.44140625" style="7" bestFit="1" customWidth="1"/>
    <col min="15348" max="15589" width="9.109375" style="7"/>
    <col min="15590" max="15593" width="2.5546875" style="7" customWidth="1"/>
    <col min="15594" max="15594" width="38" style="7" customWidth="1"/>
    <col min="15595" max="15595" width="9.109375" style="7"/>
    <col min="15596" max="15596" width="1.5546875" style="7" customWidth="1"/>
    <col min="15597" max="15597" width="13.5546875" style="7" customWidth="1"/>
    <col min="15598" max="15598" width="1.5546875" style="7" customWidth="1"/>
    <col min="15599" max="15599" width="13.5546875" style="7" customWidth="1"/>
    <col min="15600" max="15600" width="9.109375" style="7"/>
    <col min="15601" max="15601" width="16.44140625" style="7" customWidth="1"/>
    <col min="15602" max="15602" width="13.88671875" style="7" customWidth="1"/>
    <col min="15603" max="15603" width="9.44140625" style="7" bestFit="1" customWidth="1"/>
    <col min="15604" max="15845" width="9.109375" style="7"/>
    <col min="15846" max="15849" width="2.5546875" style="7" customWidth="1"/>
    <col min="15850" max="15850" width="38" style="7" customWidth="1"/>
    <col min="15851" max="15851" width="9.109375" style="7"/>
    <col min="15852" max="15852" width="1.5546875" style="7" customWidth="1"/>
    <col min="15853" max="15853" width="13.5546875" style="7" customWidth="1"/>
    <col min="15854" max="15854" width="1.5546875" style="7" customWidth="1"/>
    <col min="15855" max="15855" width="13.5546875" style="7" customWidth="1"/>
    <col min="15856" max="15856" width="9.109375" style="7"/>
    <col min="15857" max="15857" width="16.44140625" style="7" customWidth="1"/>
    <col min="15858" max="15858" width="13.88671875" style="7" customWidth="1"/>
    <col min="15859" max="15859" width="9.44140625" style="7" bestFit="1" customWidth="1"/>
    <col min="15860" max="16101" width="9.109375" style="7"/>
    <col min="16102" max="16105" width="2.5546875" style="7" customWidth="1"/>
    <col min="16106" max="16106" width="38" style="7" customWidth="1"/>
    <col min="16107" max="16107" width="9.109375" style="7"/>
    <col min="16108" max="16108" width="1.5546875" style="7" customWidth="1"/>
    <col min="16109" max="16109" width="13.5546875" style="7" customWidth="1"/>
    <col min="16110" max="16110" width="1.5546875" style="7" customWidth="1"/>
    <col min="16111" max="16111" width="13.5546875" style="7" customWidth="1"/>
    <col min="16112" max="16112" width="9.109375" style="7"/>
    <col min="16113" max="16113" width="16.44140625" style="7" customWidth="1"/>
    <col min="16114" max="16114" width="13.88671875" style="7" customWidth="1"/>
    <col min="16115" max="16115" width="9.44140625" style="7" bestFit="1" customWidth="1"/>
    <col min="16116" max="16379" width="9.109375" style="7"/>
    <col min="16380" max="16380" width="9.109375" style="7" customWidth="1"/>
    <col min="16381" max="16382" width="9.109375" style="7"/>
    <col min="16383" max="16384" width="9.109375" style="7" customWidth="1"/>
  </cols>
  <sheetData>
    <row r="1" spans="1:10" ht="21.75" customHeight="1">
      <c r="A1" s="15" t="s">
        <v>116</v>
      </c>
      <c r="B1" s="15"/>
      <c r="C1" s="1"/>
      <c r="D1" s="15"/>
      <c r="E1" s="15"/>
      <c r="F1" s="22"/>
      <c r="G1" s="15"/>
      <c r="H1" s="22"/>
      <c r="I1" s="41"/>
      <c r="J1" s="22"/>
    </row>
    <row r="2" spans="1:10" ht="21.75" customHeight="1">
      <c r="A2" s="15" t="s">
        <v>75</v>
      </c>
      <c r="B2" s="15"/>
      <c r="C2" s="1"/>
      <c r="D2" s="5"/>
      <c r="E2" s="15"/>
      <c r="F2" s="22"/>
      <c r="G2" s="15"/>
      <c r="H2" s="22"/>
      <c r="I2" s="41"/>
      <c r="J2" s="22"/>
    </row>
    <row r="3" spans="1:10" ht="21.75" customHeight="1">
      <c r="A3" s="2" t="s">
        <v>147</v>
      </c>
      <c r="B3" s="2"/>
      <c r="C3" s="3"/>
      <c r="D3" s="16"/>
      <c r="E3" s="2"/>
      <c r="F3" s="33"/>
      <c r="G3" s="2"/>
      <c r="H3" s="33"/>
      <c r="I3" s="40"/>
      <c r="J3" s="33"/>
    </row>
    <row r="4" spans="1:10" ht="21.75" customHeight="1">
      <c r="A4" s="4"/>
      <c r="B4" s="15"/>
      <c r="C4" s="1"/>
      <c r="D4" s="5"/>
      <c r="E4" s="15"/>
      <c r="F4" s="22"/>
      <c r="G4" s="15"/>
      <c r="H4" s="22"/>
      <c r="I4" s="41"/>
      <c r="J4" s="22"/>
    </row>
    <row r="5" spans="1:10" ht="21.75" customHeight="1">
      <c r="A5" s="4"/>
      <c r="B5" s="15"/>
      <c r="C5" s="1"/>
      <c r="D5" s="5"/>
      <c r="E5" s="15"/>
      <c r="F5" s="59" t="s">
        <v>126</v>
      </c>
      <c r="H5" s="83" t="s">
        <v>127</v>
      </c>
      <c r="I5" s="83"/>
      <c r="J5" s="83"/>
    </row>
    <row r="6" spans="1:10" ht="21.75" customHeight="1">
      <c r="A6" s="4"/>
      <c r="B6" s="15"/>
      <c r="C6" s="1"/>
      <c r="D6" s="5"/>
      <c r="E6" s="15"/>
      <c r="F6" s="22" t="s">
        <v>84</v>
      </c>
      <c r="G6" s="15"/>
      <c r="H6" s="22" t="s">
        <v>84</v>
      </c>
      <c r="I6" s="9"/>
      <c r="J6" s="22" t="s">
        <v>84</v>
      </c>
    </row>
    <row r="7" spans="1:10" ht="21.75" customHeight="1">
      <c r="A7" s="4"/>
      <c r="B7" s="15"/>
      <c r="C7" s="1"/>
      <c r="D7" s="5"/>
      <c r="E7" s="15"/>
      <c r="F7" s="22" t="s">
        <v>121</v>
      </c>
      <c r="G7" s="15"/>
      <c r="H7" s="22" t="s">
        <v>121</v>
      </c>
      <c r="I7" s="41"/>
      <c r="J7" s="22" t="s">
        <v>92</v>
      </c>
    </row>
    <row r="8" spans="1:10" ht="21.75" customHeight="1">
      <c r="A8" s="4"/>
      <c r="C8" s="1"/>
      <c r="D8" s="59" t="s">
        <v>1</v>
      </c>
      <c r="E8" s="4"/>
      <c r="F8" s="33" t="s">
        <v>2</v>
      </c>
      <c r="G8" s="4"/>
      <c r="H8" s="33" t="s">
        <v>2</v>
      </c>
      <c r="I8" s="8"/>
      <c r="J8" s="33" t="s">
        <v>2</v>
      </c>
    </row>
    <row r="9" spans="1:10" ht="21.75" customHeight="1">
      <c r="A9" s="58"/>
      <c r="C9" s="26"/>
      <c r="D9" s="5"/>
      <c r="E9" s="4"/>
      <c r="F9" s="30"/>
      <c r="G9" s="4"/>
      <c r="H9" s="30"/>
      <c r="I9" s="8"/>
    </row>
    <row r="10" spans="1:10" ht="21.75" customHeight="1">
      <c r="A10" s="58" t="s">
        <v>135</v>
      </c>
      <c r="C10" s="26"/>
      <c r="D10" s="6">
        <v>5</v>
      </c>
      <c r="F10" s="30">
        <v>436317905</v>
      </c>
      <c r="H10" s="30">
        <v>436259551</v>
      </c>
      <c r="J10" s="75">
        <v>370940270</v>
      </c>
    </row>
    <row r="11" spans="1:10" ht="21.75" customHeight="1">
      <c r="A11" s="58" t="s">
        <v>29</v>
      </c>
      <c r="C11" s="26"/>
      <c r="D11" s="6">
        <v>5</v>
      </c>
      <c r="F11" s="31">
        <v>196248881</v>
      </c>
      <c r="H11" s="31">
        <v>196067315</v>
      </c>
      <c r="J11" s="74">
        <v>229583969</v>
      </c>
    </row>
    <row r="12" spans="1:10" ht="6" customHeight="1">
      <c r="A12" s="58"/>
      <c r="C12" s="26"/>
      <c r="D12" s="5"/>
      <c r="E12" s="4"/>
      <c r="F12" s="30"/>
      <c r="G12" s="4"/>
      <c r="H12" s="30"/>
      <c r="I12" s="8"/>
      <c r="J12" s="75"/>
    </row>
    <row r="13" spans="1:10" ht="21.75" customHeight="1">
      <c r="A13" s="29" t="s">
        <v>28</v>
      </c>
      <c r="C13" s="26"/>
      <c r="D13" s="28"/>
      <c r="F13" s="31">
        <f>SUM(F10:F12)</f>
        <v>632566786</v>
      </c>
      <c r="H13" s="31">
        <f>SUM(H10:H12)</f>
        <v>632326866</v>
      </c>
      <c r="J13" s="74">
        <f>SUM(J10:J12)</f>
        <v>600524239</v>
      </c>
    </row>
    <row r="14" spans="1:10" ht="6" customHeight="1">
      <c r="A14" s="58"/>
      <c r="C14" s="26"/>
      <c r="D14" s="5"/>
      <c r="E14" s="8"/>
      <c r="F14" s="30"/>
      <c r="G14" s="8"/>
      <c r="H14" s="30"/>
      <c r="I14" s="8"/>
      <c r="J14" s="75"/>
    </row>
    <row r="15" spans="1:10" ht="21.75" customHeight="1">
      <c r="A15" s="7" t="s">
        <v>136</v>
      </c>
      <c r="C15" s="26"/>
      <c r="D15" s="5"/>
      <c r="F15" s="25">
        <v>-425788078</v>
      </c>
      <c r="H15" s="25">
        <v>-425739578</v>
      </c>
      <c r="J15" s="73">
        <v>-321126372</v>
      </c>
    </row>
    <row r="16" spans="1:10" ht="21.75" customHeight="1">
      <c r="A16" s="7" t="s">
        <v>37</v>
      </c>
      <c r="C16" s="26"/>
      <c r="D16" s="9"/>
      <c r="F16" s="24">
        <v>-180966926</v>
      </c>
      <c r="H16" s="24">
        <v>-180891850</v>
      </c>
      <c r="J16" s="66">
        <v>-205042035</v>
      </c>
    </row>
    <row r="17" spans="1:17" ht="6" customHeight="1">
      <c r="A17" s="58"/>
      <c r="C17" s="26"/>
      <c r="D17" s="5"/>
      <c r="E17" s="4"/>
      <c r="F17" s="30"/>
      <c r="G17" s="4"/>
      <c r="H17" s="30"/>
      <c r="I17" s="8"/>
      <c r="J17" s="75"/>
    </row>
    <row r="18" spans="1:17" ht="21.75" customHeight="1">
      <c r="A18" s="29" t="s">
        <v>39</v>
      </c>
      <c r="C18" s="26"/>
      <c r="F18" s="31">
        <f>SUM(F15:F17)</f>
        <v>-606755004</v>
      </c>
      <c r="H18" s="31">
        <f>SUM(H15:H17)</f>
        <v>-606631428</v>
      </c>
      <c r="J18" s="74">
        <f>SUM(J15:J17)</f>
        <v>-526168407</v>
      </c>
    </row>
    <row r="19" spans="1:17" ht="6" customHeight="1">
      <c r="C19" s="26"/>
      <c r="E19" s="4"/>
      <c r="F19" s="30"/>
      <c r="G19" s="4"/>
      <c r="H19" s="30"/>
      <c r="I19" s="8"/>
      <c r="J19" s="75"/>
    </row>
    <row r="20" spans="1:17" ht="21.75" customHeight="1">
      <c r="A20" s="29" t="s">
        <v>50</v>
      </c>
      <c r="C20" s="26"/>
      <c r="D20" s="5"/>
      <c r="E20" s="4"/>
      <c r="F20" s="25">
        <f>+F13+F18</f>
        <v>25811782</v>
      </c>
      <c r="G20" s="4"/>
      <c r="H20" s="25">
        <f>+H13+H18</f>
        <v>25695438</v>
      </c>
      <c r="I20" s="8"/>
      <c r="J20" s="73">
        <f>+J13+J18</f>
        <v>74355832</v>
      </c>
    </row>
    <row r="21" spans="1:17" ht="21.75" customHeight="1">
      <c r="A21" s="58" t="s">
        <v>18</v>
      </c>
      <c r="C21" s="1"/>
      <c r="D21" s="21">
        <v>18</v>
      </c>
      <c r="F21" s="31">
        <v>8455318</v>
      </c>
      <c r="H21" s="31">
        <v>8765197</v>
      </c>
      <c r="J21" s="74">
        <v>1624148</v>
      </c>
      <c r="K21" s="42"/>
      <c r="Q21" s="32"/>
    </row>
    <row r="22" spans="1:17" ht="6" customHeight="1">
      <c r="A22" s="58"/>
      <c r="C22" s="1"/>
      <c r="F22" s="30"/>
      <c r="H22" s="30"/>
      <c r="J22" s="75"/>
    </row>
    <row r="23" spans="1:17" ht="21.75" customHeight="1">
      <c r="A23" s="29" t="s">
        <v>51</v>
      </c>
      <c r="C23" s="26"/>
      <c r="F23" s="30">
        <f>+F20+F21</f>
        <v>34267100</v>
      </c>
      <c r="H23" s="30">
        <f>+H20+H21</f>
        <v>34460635</v>
      </c>
      <c r="J23" s="75">
        <f>+J20+J21</f>
        <v>75979980</v>
      </c>
      <c r="Q23" s="32"/>
    </row>
    <row r="24" spans="1:17" ht="6" customHeight="1">
      <c r="A24" s="29"/>
      <c r="C24" s="26"/>
      <c r="F24" s="30"/>
      <c r="H24" s="30"/>
      <c r="J24" s="75"/>
    </row>
    <row r="25" spans="1:17" ht="21.75" customHeight="1">
      <c r="A25" s="7" t="s">
        <v>19</v>
      </c>
      <c r="C25" s="26"/>
      <c r="E25" s="4"/>
      <c r="F25" s="30">
        <v>-7874805</v>
      </c>
      <c r="G25" s="4"/>
      <c r="H25" s="30">
        <v>-7498052</v>
      </c>
      <c r="I25" s="8"/>
      <c r="J25" s="75">
        <v>-10236067</v>
      </c>
      <c r="Q25" s="32"/>
    </row>
    <row r="26" spans="1:17" ht="21.75" customHeight="1">
      <c r="A26" s="7" t="s">
        <v>20</v>
      </c>
      <c r="E26" s="4"/>
      <c r="F26" s="31">
        <v>-45477428</v>
      </c>
      <c r="G26" s="4"/>
      <c r="H26" s="31">
        <v>-45240999</v>
      </c>
      <c r="I26" s="8"/>
      <c r="J26" s="74">
        <v>-41271960</v>
      </c>
    </row>
    <row r="27" spans="1:17" ht="6" customHeight="1">
      <c r="A27" s="17"/>
      <c r="C27" s="26"/>
      <c r="D27" s="5"/>
      <c r="E27" s="4"/>
      <c r="F27" s="30"/>
      <c r="G27" s="4"/>
      <c r="H27" s="30"/>
      <c r="I27" s="8"/>
      <c r="J27" s="75"/>
    </row>
    <row r="28" spans="1:17" ht="21.75" customHeight="1">
      <c r="A28" s="15" t="s">
        <v>21</v>
      </c>
      <c r="C28" s="26"/>
      <c r="F28" s="31">
        <f>+F25+F26</f>
        <v>-53352233</v>
      </c>
      <c r="H28" s="31">
        <f>+H25+H26</f>
        <v>-52739051</v>
      </c>
      <c r="J28" s="74">
        <f>+J25+J26</f>
        <v>-51508027</v>
      </c>
    </row>
    <row r="29" spans="1:17" ht="6" customHeight="1">
      <c r="A29" s="17"/>
      <c r="C29" s="26"/>
      <c r="D29" s="5"/>
      <c r="E29" s="4"/>
      <c r="F29" s="30"/>
      <c r="G29" s="4"/>
      <c r="H29" s="30"/>
      <c r="I29" s="8"/>
      <c r="J29" s="75"/>
    </row>
    <row r="30" spans="1:17" ht="21.75" customHeight="1">
      <c r="A30" s="15" t="s">
        <v>158</v>
      </c>
      <c r="C30" s="26"/>
      <c r="E30" s="4"/>
      <c r="F30" s="34"/>
      <c r="G30" s="4"/>
      <c r="H30" s="34"/>
      <c r="J30" s="65"/>
    </row>
    <row r="31" spans="1:17" ht="21.75" customHeight="1">
      <c r="A31" s="15"/>
      <c r="B31" s="15" t="s">
        <v>47</v>
      </c>
      <c r="E31" s="4"/>
      <c r="F31" s="80">
        <f>+F23+F28</f>
        <v>-19085133</v>
      </c>
      <c r="G31" s="4"/>
      <c r="H31" s="80">
        <f>+H23+H28</f>
        <v>-18278416</v>
      </c>
      <c r="I31" s="8"/>
      <c r="J31" s="75">
        <f>+J23+J28</f>
        <v>24471953</v>
      </c>
    </row>
    <row r="32" spans="1:17" ht="21.75" customHeight="1">
      <c r="A32" s="7" t="s">
        <v>22</v>
      </c>
      <c r="C32" s="26"/>
      <c r="E32" s="4"/>
      <c r="F32" s="31">
        <v>-2531549</v>
      </c>
      <c r="G32" s="4"/>
      <c r="H32" s="31">
        <v>-2534640</v>
      </c>
      <c r="I32" s="8"/>
      <c r="J32" s="74">
        <v>-3514171</v>
      </c>
    </row>
    <row r="33" spans="1:10" ht="6" customHeight="1">
      <c r="C33" s="26"/>
      <c r="E33" s="4"/>
      <c r="F33" s="30"/>
      <c r="G33" s="4"/>
      <c r="H33" s="30"/>
      <c r="I33" s="8"/>
      <c r="J33" s="75"/>
    </row>
    <row r="34" spans="1:10" ht="21.75" customHeight="1">
      <c r="A34" s="15" t="s">
        <v>159</v>
      </c>
      <c r="C34" s="26"/>
      <c r="E34" s="4"/>
      <c r="F34" s="30">
        <f>+F31+F32</f>
        <v>-21616682</v>
      </c>
      <c r="G34" s="4"/>
      <c r="H34" s="30">
        <f>+H31+H32</f>
        <v>-20813056</v>
      </c>
      <c r="I34" s="8"/>
      <c r="J34" s="75">
        <f>+J31+J32</f>
        <v>20957782</v>
      </c>
    </row>
    <row r="35" spans="1:10" ht="21.75" customHeight="1">
      <c r="A35" s="7" t="s">
        <v>175</v>
      </c>
      <c r="C35" s="26"/>
      <c r="D35" s="6">
        <v>19</v>
      </c>
      <c r="E35" s="4"/>
      <c r="F35" s="31">
        <v>4091291</v>
      </c>
      <c r="G35" s="4"/>
      <c r="H35" s="31">
        <v>3930566</v>
      </c>
      <c r="I35" s="8"/>
      <c r="J35" s="74">
        <v>-2123327</v>
      </c>
    </row>
    <row r="36" spans="1:10" ht="6" customHeight="1">
      <c r="C36" s="26"/>
      <c r="E36" s="4"/>
      <c r="F36" s="30"/>
      <c r="G36" s="4"/>
      <c r="H36" s="30"/>
      <c r="I36" s="8"/>
      <c r="J36" s="75"/>
    </row>
    <row r="37" spans="1:10" ht="21.75" customHeight="1" thickBot="1">
      <c r="A37" s="29" t="s">
        <v>160</v>
      </c>
      <c r="C37" s="26"/>
      <c r="E37" s="4"/>
      <c r="F37" s="38">
        <f>+F34+F35</f>
        <v>-17525391</v>
      </c>
      <c r="G37" s="4"/>
      <c r="H37" s="38">
        <f>+H34+H35</f>
        <v>-16882490</v>
      </c>
      <c r="I37" s="8"/>
      <c r="J37" s="64">
        <f>+J34+J35</f>
        <v>18834455</v>
      </c>
    </row>
    <row r="38" spans="1:10" ht="21.75" customHeight="1" thickTop="1">
      <c r="A38" s="29"/>
      <c r="C38" s="26"/>
      <c r="F38" s="30"/>
      <c r="H38" s="30"/>
    </row>
    <row r="39" spans="1:10" ht="21.75" customHeight="1">
      <c r="A39" s="15" t="s">
        <v>161</v>
      </c>
      <c r="D39" s="26"/>
      <c r="E39" s="6"/>
      <c r="F39" s="30"/>
      <c r="G39" s="6"/>
      <c r="H39" s="30"/>
    </row>
    <row r="40" spans="1:10" ht="6" customHeight="1">
      <c r="A40" s="15"/>
      <c r="D40" s="26"/>
      <c r="E40" s="6"/>
      <c r="F40" s="30"/>
      <c r="G40" s="6"/>
      <c r="H40" s="30"/>
    </row>
    <row r="41" spans="1:10" ht="21.75" customHeight="1" thickBot="1">
      <c r="A41" s="7" t="s">
        <v>162</v>
      </c>
      <c r="D41" s="12">
        <v>20</v>
      </c>
      <c r="E41" s="6"/>
      <c r="F41" s="43">
        <f>F37/430000000</f>
        <v>-4.0756723255813955E-2</v>
      </c>
      <c r="G41" s="6"/>
      <c r="H41" s="43">
        <f>H37/430000000</f>
        <v>-3.9261604651162789E-2</v>
      </c>
      <c r="J41" s="72">
        <v>6.5198026335059722E-2</v>
      </c>
    </row>
    <row r="42" spans="1:10" ht="21.75" customHeight="1" thickTop="1">
      <c r="D42" s="12"/>
      <c r="E42" s="6"/>
      <c r="G42" s="6"/>
    </row>
    <row r="43" spans="1:10" ht="21.75" customHeight="1">
      <c r="D43" s="12"/>
      <c r="E43" s="6"/>
      <c r="G43" s="6"/>
    </row>
    <row r="44" spans="1:10" ht="11.25" customHeight="1"/>
    <row r="45" spans="1:10" ht="21.75" customHeight="1">
      <c r="A45" s="82" t="s">
        <v>87</v>
      </c>
      <c r="B45" s="82"/>
      <c r="C45" s="82"/>
      <c r="D45" s="82"/>
      <c r="E45" s="82"/>
      <c r="F45" s="82"/>
      <c r="G45" s="82"/>
      <c r="H45" s="82"/>
      <c r="I45" s="82"/>
      <c r="J45" s="82"/>
    </row>
  </sheetData>
  <mergeCells count="2">
    <mergeCell ref="A45:J45"/>
    <mergeCell ref="H5:J5"/>
  </mergeCells>
  <pageMargins left="0.8" right="0.5" top="0.5" bottom="0.6" header="0.49" footer="0.4"/>
  <pageSetup paperSize="9" firstPageNumber="6" orientation="portrait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6"/>
  <sheetViews>
    <sheetView topLeftCell="A4" zoomScale="107" zoomScaleNormal="107" zoomScaleSheetLayoutView="100" workbookViewId="0">
      <selection activeCell="R8" sqref="R8"/>
    </sheetView>
  </sheetViews>
  <sheetFormatPr defaultColWidth="10.5546875" defaultRowHeight="21.75" customHeight="1"/>
  <cols>
    <col min="1" max="1" width="1.6640625" style="26" customWidth="1"/>
    <col min="2" max="2" width="46.5546875" style="26" customWidth="1"/>
    <col min="3" max="3" width="1.5546875" style="28" customWidth="1"/>
    <col min="4" max="4" width="11.109375" style="42" customWidth="1"/>
    <col min="5" max="5" width="0.6640625" style="42" customWidth="1"/>
    <col min="6" max="6" width="12.33203125" style="42" customWidth="1"/>
    <col min="7" max="7" width="0.6640625" style="42" customWidth="1"/>
    <col min="8" max="8" width="11.6640625" style="28" customWidth="1"/>
    <col min="9" max="9" width="0.6640625" style="28" customWidth="1"/>
    <col min="10" max="10" width="12" style="28" customWidth="1"/>
    <col min="11" max="11" width="0.6640625" style="28" customWidth="1"/>
    <col min="12" max="12" width="12.44140625" style="28" customWidth="1"/>
    <col min="13" max="13" width="0.6640625" style="28" customWidth="1"/>
    <col min="14" max="14" width="12.5546875" style="42" customWidth="1"/>
    <col min="15" max="15" width="0.6640625" style="28" customWidth="1"/>
    <col min="16" max="16" width="11.44140625" style="42" customWidth="1"/>
    <col min="17" max="233" width="10.5546875" style="26"/>
    <col min="234" max="234" width="2" style="26" customWidth="1"/>
    <col min="235" max="235" width="68.109375" style="26" customWidth="1"/>
    <col min="236" max="236" width="9" style="26" customWidth="1"/>
    <col min="237" max="237" width="0.88671875" style="26" customWidth="1"/>
    <col min="238" max="238" width="13.5546875" style="26" customWidth="1"/>
    <col min="239" max="239" width="0.88671875" style="26" customWidth="1"/>
    <col min="240" max="240" width="15.109375" style="26" customWidth="1"/>
    <col min="241" max="241" width="0.88671875" style="26" customWidth="1"/>
    <col min="242" max="242" width="14.5546875" style="26" customWidth="1"/>
    <col min="243" max="243" width="11.44140625" style="26" bestFit="1" customWidth="1"/>
    <col min="244" max="489" width="10.5546875" style="26"/>
    <col min="490" max="490" width="2" style="26" customWidth="1"/>
    <col min="491" max="491" width="68.109375" style="26" customWidth="1"/>
    <col min="492" max="492" width="9" style="26" customWidth="1"/>
    <col min="493" max="493" width="0.88671875" style="26" customWidth="1"/>
    <col min="494" max="494" width="13.5546875" style="26" customWidth="1"/>
    <col min="495" max="495" width="0.88671875" style="26" customWidth="1"/>
    <col min="496" max="496" width="15.109375" style="26" customWidth="1"/>
    <col min="497" max="497" width="0.88671875" style="26" customWidth="1"/>
    <col min="498" max="498" width="14.5546875" style="26" customWidth="1"/>
    <col min="499" max="499" width="11.44140625" style="26" bestFit="1" customWidth="1"/>
    <col min="500" max="745" width="10.5546875" style="26"/>
    <col min="746" max="746" width="2" style="26" customWidth="1"/>
    <col min="747" max="747" width="68.109375" style="26" customWidth="1"/>
    <col min="748" max="748" width="9" style="26" customWidth="1"/>
    <col min="749" max="749" width="0.88671875" style="26" customWidth="1"/>
    <col min="750" max="750" width="13.5546875" style="26" customWidth="1"/>
    <col min="751" max="751" width="0.88671875" style="26" customWidth="1"/>
    <col min="752" max="752" width="15.109375" style="26" customWidth="1"/>
    <col min="753" max="753" width="0.88671875" style="26" customWidth="1"/>
    <col min="754" max="754" width="14.5546875" style="26" customWidth="1"/>
    <col min="755" max="755" width="11.44140625" style="26" bestFit="1" customWidth="1"/>
    <col min="756" max="1001" width="10.5546875" style="26"/>
    <col min="1002" max="1002" width="2" style="26" customWidth="1"/>
    <col min="1003" max="1003" width="68.109375" style="26" customWidth="1"/>
    <col min="1004" max="1004" width="9" style="26" customWidth="1"/>
    <col min="1005" max="1005" width="0.88671875" style="26" customWidth="1"/>
    <col min="1006" max="1006" width="13.5546875" style="26" customWidth="1"/>
    <col min="1007" max="1007" width="0.88671875" style="26" customWidth="1"/>
    <col min="1008" max="1008" width="15.109375" style="26" customWidth="1"/>
    <col min="1009" max="1009" width="0.88671875" style="26" customWidth="1"/>
    <col min="1010" max="1010" width="14.5546875" style="26" customWidth="1"/>
    <col min="1011" max="1011" width="11.44140625" style="26" bestFit="1" customWidth="1"/>
    <col min="1012" max="1257" width="10.5546875" style="26"/>
    <col min="1258" max="1258" width="2" style="26" customWidth="1"/>
    <col min="1259" max="1259" width="68.109375" style="26" customWidth="1"/>
    <col min="1260" max="1260" width="9" style="26" customWidth="1"/>
    <col min="1261" max="1261" width="0.88671875" style="26" customWidth="1"/>
    <col min="1262" max="1262" width="13.5546875" style="26" customWidth="1"/>
    <col min="1263" max="1263" width="0.88671875" style="26" customWidth="1"/>
    <col min="1264" max="1264" width="15.109375" style="26" customWidth="1"/>
    <col min="1265" max="1265" width="0.88671875" style="26" customWidth="1"/>
    <col min="1266" max="1266" width="14.5546875" style="26" customWidth="1"/>
    <col min="1267" max="1267" width="11.44140625" style="26" bestFit="1" customWidth="1"/>
    <col min="1268" max="1513" width="10.5546875" style="26"/>
    <col min="1514" max="1514" width="2" style="26" customWidth="1"/>
    <col min="1515" max="1515" width="68.109375" style="26" customWidth="1"/>
    <col min="1516" max="1516" width="9" style="26" customWidth="1"/>
    <col min="1517" max="1517" width="0.88671875" style="26" customWidth="1"/>
    <col min="1518" max="1518" width="13.5546875" style="26" customWidth="1"/>
    <col min="1519" max="1519" width="0.88671875" style="26" customWidth="1"/>
    <col min="1520" max="1520" width="15.109375" style="26" customWidth="1"/>
    <col min="1521" max="1521" width="0.88671875" style="26" customWidth="1"/>
    <col min="1522" max="1522" width="14.5546875" style="26" customWidth="1"/>
    <col min="1523" max="1523" width="11.44140625" style="26" bestFit="1" customWidth="1"/>
    <col min="1524" max="1769" width="10.5546875" style="26"/>
    <col min="1770" max="1770" width="2" style="26" customWidth="1"/>
    <col min="1771" max="1771" width="68.109375" style="26" customWidth="1"/>
    <col min="1772" max="1772" width="9" style="26" customWidth="1"/>
    <col min="1773" max="1773" width="0.88671875" style="26" customWidth="1"/>
    <col min="1774" max="1774" width="13.5546875" style="26" customWidth="1"/>
    <col min="1775" max="1775" width="0.88671875" style="26" customWidth="1"/>
    <col min="1776" max="1776" width="15.109375" style="26" customWidth="1"/>
    <col min="1777" max="1777" width="0.88671875" style="26" customWidth="1"/>
    <col min="1778" max="1778" width="14.5546875" style="26" customWidth="1"/>
    <col min="1779" max="1779" width="11.44140625" style="26" bestFit="1" customWidth="1"/>
    <col min="1780" max="2025" width="10.5546875" style="26"/>
    <col min="2026" max="2026" width="2" style="26" customWidth="1"/>
    <col min="2027" max="2027" width="68.109375" style="26" customWidth="1"/>
    <col min="2028" max="2028" width="9" style="26" customWidth="1"/>
    <col min="2029" max="2029" width="0.88671875" style="26" customWidth="1"/>
    <col min="2030" max="2030" width="13.5546875" style="26" customWidth="1"/>
    <col min="2031" max="2031" width="0.88671875" style="26" customWidth="1"/>
    <col min="2032" max="2032" width="15.109375" style="26" customWidth="1"/>
    <col min="2033" max="2033" width="0.88671875" style="26" customWidth="1"/>
    <col min="2034" max="2034" width="14.5546875" style="26" customWidth="1"/>
    <col min="2035" max="2035" width="11.44140625" style="26" bestFit="1" customWidth="1"/>
    <col min="2036" max="2281" width="10.5546875" style="26"/>
    <col min="2282" max="2282" width="2" style="26" customWidth="1"/>
    <col min="2283" max="2283" width="68.109375" style="26" customWidth="1"/>
    <col min="2284" max="2284" width="9" style="26" customWidth="1"/>
    <col min="2285" max="2285" width="0.88671875" style="26" customWidth="1"/>
    <col min="2286" max="2286" width="13.5546875" style="26" customWidth="1"/>
    <col min="2287" max="2287" width="0.88671875" style="26" customWidth="1"/>
    <col min="2288" max="2288" width="15.109375" style="26" customWidth="1"/>
    <col min="2289" max="2289" width="0.88671875" style="26" customWidth="1"/>
    <col min="2290" max="2290" width="14.5546875" style="26" customWidth="1"/>
    <col min="2291" max="2291" width="11.44140625" style="26" bestFit="1" customWidth="1"/>
    <col min="2292" max="2537" width="10.5546875" style="26"/>
    <col min="2538" max="2538" width="2" style="26" customWidth="1"/>
    <col min="2539" max="2539" width="68.109375" style="26" customWidth="1"/>
    <col min="2540" max="2540" width="9" style="26" customWidth="1"/>
    <col min="2541" max="2541" width="0.88671875" style="26" customWidth="1"/>
    <col min="2542" max="2542" width="13.5546875" style="26" customWidth="1"/>
    <col min="2543" max="2543" width="0.88671875" style="26" customWidth="1"/>
    <col min="2544" max="2544" width="15.109375" style="26" customWidth="1"/>
    <col min="2545" max="2545" width="0.88671875" style="26" customWidth="1"/>
    <col min="2546" max="2546" width="14.5546875" style="26" customWidth="1"/>
    <col min="2547" max="2547" width="11.44140625" style="26" bestFit="1" customWidth="1"/>
    <col min="2548" max="2793" width="10.5546875" style="26"/>
    <col min="2794" max="2794" width="2" style="26" customWidth="1"/>
    <col min="2795" max="2795" width="68.109375" style="26" customWidth="1"/>
    <col min="2796" max="2796" width="9" style="26" customWidth="1"/>
    <col min="2797" max="2797" width="0.88671875" style="26" customWidth="1"/>
    <col min="2798" max="2798" width="13.5546875" style="26" customWidth="1"/>
    <col min="2799" max="2799" width="0.88671875" style="26" customWidth="1"/>
    <col min="2800" max="2800" width="15.109375" style="26" customWidth="1"/>
    <col min="2801" max="2801" width="0.88671875" style="26" customWidth="1"/>
    <col min="2802" max="2802" width="14.5546875" style="26" customWidth="1"/>
    <col min="2803" max="2803" width="11.44140625" style="26" bestFit="1" customWidth="1"/>
    <col min="2804" max="3049" width="10.5546875" style="26"/>
    <col min="3050" max="3050" width="2" style="26" customWidth="1"/>
    <col min="3051" max="3051" width="68.109375" style="26" customWidth="1"/>
    <col min="3052" max="3052" width="9" style="26" customWidth="1"/>
    <col min="3053" max="3053" width="0.88671875" style="26" customWidth="1"/>
    <col min="3054" max="3054" width="13.5546875" style="26" customWidth="1"/>
    <col min="3055" max="3055" width="0.88671875" style="26" customWidth="1"/>
    <col min="3056" max="3056" width="15.109375" style="26" customWidth="1"/>
    <col min="3057" max="3057" width="0.88671875" style="26" customWidth="1"/>
    <col min="3058" max="3058" width="14.5546875" style="26" customWidth="1"/>
    <col min="3059" max="3059" width="11.44140625" style="26" bestFit="1" customWidth="1"/>
    <col min="3060" max="3305" width="10.5546875" style="26"/>
    <col min="3306" max="3306" width="2" style="26" customWidth="1"/>
    <col min="3307" max="3307" width="68.109375" style="26" customWidth="1"/>
    <col min="3308" max="3308" width="9" style="26" customWidth="1"/>
    <col min="3309" max="3309" width="0.88671875" style="26" customWidth="1"/>
    <col min="3310" max="3310" width="13.5546875" style="26" customWidth="1"/>
    <col min="3311" max="3311" width="0.88671875" style="26" customWidth="1"/>
    <col min="3312" max="3312" width="15.109375" style="26" customWidth="1"/>
    <col min="3313" max="3313" width="0.88671875" style="26" customWidth="1"/>
    <col min="3314" max="3314" width="14.5546875" style="26" customWidth="1"/>
    <col min="3315" max="3315" width="11.44140625" style="26" bestFit="1" customWidth="1"/>
    <col min="3316" max="3561" width="10.5546875" style="26"/>
    <col min="3562" max="3562" width="2" style="26" customWidth="1"/>
    <col min="3563" max="3563" width="68.109375" style="26" customWidth="1"/>
    <col min="3564" max="3564" width="9" style="26" customWidth="1"/>
    <col min="3565" max="3565" width="0.88671875" style="26" customWidth="1"/>
    <col min="3566" max="3566" width="13.5546875" style="26" customWidth="1"/>
    <col min="3567" max="3567" width="0.88671875" style="26" customWidth="1"/>
    <col min="3568" max="3568" width="15.109375" style="26" customWidth="1"/>
    <col min="3569" max="3569" width="0.88671875" style="26" customWidth="1"/>
    <col min="3570" max="3570" width="14.5546875" style="26" customWidth="1"/>
    <col min="3571" max="3571" width="11.44140625" style="26" bestFit="1" customWidth="1"/>
    <col min="3572" max="3817" width="10.5546875" style="26"/>
    <col min="3818" max="3818" width="2" style="26" customWidth="1"/>
    <col min="3819" max="3819" width="68.109375" style="26" customWidth="1"/>
    <col min="3820" max="3820" width="9" style="26" customWidth="1"/>
    <col min="3821" max="3821" width="0.88671875" style="26" customWidth="1"/>
    <col min="3822" max="3822" width="13.5546875" style="26" customWidth="1"/>
    <col min="3823" max="3823" width="0.88671875" style="26" customWidth="1"/>
    <col min="3824" max="3824" width="15.109375" style="26" customWidth="1"/>
    <col min="3825" max="3825" width="0.88671875" style="26" customWidth="1"/>
    <col min="3826" max="3826" width="14.5546875" style="26" customWidth="1"/>
    <col min="3827" max="3827" width="11.44140625" style="26" bestFit="1" customWidth="1"/>
    <col min="3828" max="4073" width="10.5546875" style="26"/>
    <col min="4074" max="4074" width="2" style="26" customWidth="1"/>
    <col min="4075" max="4075" width="68.109375" style="26" customWidth="1"/>
    <col min="4076" max="4076" width="9" style="26" customWidth="1"/>
    <col min="4077" max="4077" width="0.88671875" style="26" customWidth="1"/>
    <col min="4078" max="4078" width="13.5546875" style="26" customWidth="1"/>
    <col min="4079" max="4079" width="0.88671875" style="26" customWidth="1"/>
    <col min="4080" max="4080" width="15.109375" style="26" customWidth="1"/>
    <col min="4081" max="4081" width="0.88671875" style="26" customWidth="1"/>
    <col min="4082" max="4082" width="14.5546875" style="26" customWidth="1"/>
    <col min="4083" max="4083" width="11.44140625" style="26" bestFit="1" customWidth="1"/>
    <col min="4084" max="4329" width="10.5546875" style="26"/>
    <col min="4330" max="4330" width="2" style="26" customWidth="1"/>
    <col min="4331" max="4331" width="68.109375" style="26" customWidth="1"/>
    <col min="4332" max="4332" width="9" style="26" customWidth="1"/>
    <col min="4333" max="4333" width="0.88671875" style="26" customWidth="1"/>
    <col min="4334" max="4334" width="13.5546875" style="26" customWidth="1"/>
    <col min="4335" max="4335" width="0.88671875" style="26" customWidth="1"/>
    <col min="4336" max="4336" width="15.109375" style="26" customWidth="1"/>
    <col min="4337" max="4337" width="0.88671875" style="26" customWidth="1"/>
    <col min="4338" max="4338" width="14.5546875" style="26" customWidth="1"/>
    <col min="4339" max="4339" width="11.44140625" style="26" bestFit="1" customWidth="1"/>
    <col min="4340" max="4585" width="10.5546875" style="26"/>
    <col min="4586" max="4586" width="2" style="26" customWidth="1"/>
    <col min="4587" max="4587" width="68.109375" style="26" customWidth="1"/>
    <col min="4588" max="4588" width="9" style="26" customWidth="1"/>
    <col min="4589" max="4589" width="0.88671875" style="26" customWidth="1"/>
    <col min="4590" max="4590" width="13.5546875" style="26" customWidth="1"/>
    <col min="4591" max="4591" width="0.88671875" style="26" customWidth="1"/>
    <col min="4592" max="4592" width="15.109375" style="26" customWidth="1"/>
    <col min="4593" max="4593" width="0.88671875" style="26" customWidth="1"/>
    <col min="4594" max="4594" width="14.5546875" style="26" customWidth="1"/>
    <col min="4595" max="4595" width="11.44140625" style="26" bestFit="1" customWidth="1"/>
    <col min="4596" max="4841" width="10.5546875" style="26"/>
    <col min="4842" max="4842" width="2" style="26" customWidth="1"/>
    <col min="4843" max="4843" width="68.109375" style="26" customWidth="1"/>
    <col min="4844" max="4844" width="9" style="26" customWidth="1"/>
    <col min="4845" max="4845" width="0.88671875" style="26" customWidth="1"/>
    <col min="4846" max="4846" width="13.5546875" style="26" customWidth="1"/>
    <col min="4847" max="4847" width="0.88671875" style="26" customWidth="1"/>
    <col min="4848" max="4848" width="15.109375" style="26" customWidth="1"/>
    <col min="4849" max="4849" width="0.88671875" style="26" customWidth="1"/>
    <col min="4850" max="4850" width="14.5546875" style="26" customWidth="1"/>
    <col min="4851" max="4851" width="11.44140625" style="26" bestFit="1" customWidth="1"/>
    <col min="4852" max="5097" width="10.5546875" style="26"/>
    <col min="5098" max="5098" width="2" style="26" customWidth="1"/>
    <col min="5099" max="5099" width="68.109375" style="26" customWidth="1"/>
    <col min="5100" max="5100" width="9" style="26" customWidth="1"/>
    <col min="5101" max="5101" width="0.88671875" style="26" customWidth="1"/>
    <col min="5102" max="5102" width="13.5546875" style="26" customWidth="1"/>
    <col min="5103" max="5103" width="0.88671875" style="26" customWidth="1"/>
    <col min="5104" max="5104" width="15.109375" style="26" customWidth="1"/>
    <col min="5105" max="5105" width="0.88671875" style="26" customWidth="1"/>
    <col min="5106" max="5106" width="14.5546875" style="26" customWidth="1"/>
    <col min="5107" max="5107" width="11.44140625" style="26" bestFit="1" customWidth="1"/>
    <col min="5108" max="5353" width="10.5546875" style="26"/>
    <col min="5354" max="5354" width="2" style="26" customWidth="1"/>
    <col min="5355" max="5355" width="68.109375" style="26" customWidth="1"/>
    <col min="5356" max="5356" width="9" style="26" customWidth="1"/>
    <col min="5357" max="5357" width="0.88671875" style="26" customWidth="1"/>
    <col min="5358" max="5358" width="13.5546875" style="26" customWidth="1"/>
    <col min="5359" max="5359" width="0.88671875" style="26" customWidth="1"/>
    <col min="5360" max="5360" width="15.109375" style="26" customWidth="1"/>
    <col min="5361" max="5361" width="0.88671875" style="26" customWidth="1"/>
    <col min="5362" max="5362" width="14.5546875" style="26" customWidth="1"/>
    <col min="5363" max="5363" width="11.44140625" style="26" bestFit="1" customWidth="1"/>
    <col min="5364" max="5609" width="10.5546875" style="26"/>
    <col min="5610" max="5610" width="2" style="26" customWidth="1"/>
    <col min="5611" max="5611" width="68.109375" style="26" customWidth="1"/>
    <col min="5612" max="5612" width="9" style="26" customWidth="1"/>
    <col min="5613" max="5613" width="0.88671875" style="26" customWidth="1"/>
    <col min="5614" max="5614" width="13.5546875" style="26" customWidth="1"/>
    <col min="5615" max="5615" width="0.88671875" style="26" customWidth="1"/>
    <col min="5616" max="5616" width="15.109375" style="26" customWidth="1"/>
    <col min="5617" max="5617" width="0.88671875" style="26" customWidth="1"/>
    <col min="5618" max="5618" width="14.5546875" style="26" customWidth="1"/>
    <col min="5619" max="5619" width="11.44140625" style="26" bestFit="1" customWidth="1"/>
    <col min="5620" max="5865" width="10.5546875" style="26"/>
    <col min="5866" max="5866" width="2" style="26" customWidth="1"/>
    <col min="5867" max="5867" width="68.109375" style="26" customWidth="1"/>
    <col min="5868" max="5868" width="9" style="26" customWidth="1"/>
    <col min="5869" max="5869" width="0.88671875" style="26" customWidth="1"/>
    <col min="5870" max="5870" width="13.5546875" style="26" customWidth="1"/>
    <col min="5871" max="5871" width="0.88671875" style="26" customWidth="1"/>
    <col min="5872" max="5872" width="15.109375" style="26" customWidth="1"/>
    <col min="5873" max="5873" width="0.88671875" style="26" customWidth="1"/>
    <col min="5874" max="5874" width="14.5546875" style="26" customWidth="1"/>
    <col min="5875" max="5875" width="11.44140625" style="26" bestFit="1" customWidth="1"/>
    <col min="5876" max="6121" width="10.5546875" style="26"/>
    <col min="6122" max="6122" width="2" style="26" customWidth="1"/>
    <col min="6123" max="6123" width="68.109375" style="26" customWidth="1"/>
    <col min="6124" max="6124" width="9" style="26" customWidth="1"/>
    <col min="6125" max="6125" width="0.88671875" style="26" customWidth="1"/>
    <col min="6126" max="6126" width="13.5546875" style="26" customWidth="1"/>
    <col min="6127" max="6127" width="0.88671875" style="26" customWidth="1"/>
    <col min="6128" max="6128" width="15.109375" style="26" customWidth="1"/>
    <col min="6129" max="6129" width="0.88671875" style="26" customWidth="1"/>
    <col min="6130" max="6130" width="14.5546875" style="26" customWidth="1"/>
    <col min="6131" max="6131" width="11.44140625" style="26" bestFit="1" customWidth="1"/>
    <col min="6132" max="6377" width="10.5546875" style="26"/>
    <col min="6378" max="6378" width="2" style="26" customWidth="1"/>
    <col min="6379" max="6379" width="68.109375" style="26" customWidth="1"/>
    <col min="6380" max="6380" width="9" style="26" customWidth="1"/>
    <col min="6381" max="6381" width="0.88671875" style="26" customWidth="1"/>
    <col min="6382" max="6382" width="13.5546875" style="26" customWidth="1"/>
    <col min="6383" max="6383" width="0.88671875" style="26" customWidth="1"/>
    <col min="6384" max="6384" width="15.109375" style="26" customWidth="1"/>
    <col min="6385" max="6385" width="0.88671875" style="26" customWidth="1"/>
    <col min="6386" max="6386" width="14.5546875" style="26" customWidth="1"/>
    <col min="6387" max="6387" width="11.44140625" style="26" bestFit="1" customWidth="1"/>
    <col min="6388" max="6633" width="10.5546875" style="26"/>
    <col min="6634" max="6634" width="2" style="26" customWidth="1"/>
    <col min="6635" max="6635" width="68.109375" style="26" customWidth="1"/>
    <col min="6636" max="6636" width="9" style="26" customWidth="1"/>
    <col min="6637" max="6637" width="0.88671875" style="26" customWidth="1"/>
    <col min="6638" max="6638" width="13.5546875" style="26" customWidth="1"/>
    <col min="6639" max="6639" width="0.88671875" style="26" customWidth="1"/>
    <col min="6640" max="6640" width="15.109375" style="26" customWidth="1"/>
    <col min="6641" max="6641" width="0.88671875" style="26" customWidth="1"/>
    <col min="6642" max="6642" width="14.5546875" style="26" customWidth="1"/>
    <col min="6643" max="6643" width="11.44140625" style="26" bestFit="1" customWidth="1"/>
    <col min="6644" max="6889" width="10.5546875" style="26"/>
    <col min="6890" max="6890" width="2" style="26" customWidth="1"/>
    <col min="6891" max="6891" width="68.109375" style="26" customWidth="1"/>
    <col min="6892" max="6892" width="9" style="26" customWidth="1"/>
    <col min="6893" max="6893" width="0.88671875" style="26" customWidth="1"/>
    <col min="6894" max="6894" width="13.5546875" style="26" customWidth="1"/>
    <col min="6895" max="6895" width="0.88671875" style="26" customWidth="1"/>
    <col min="6896" max="6896" width="15.109375" style="26" customWidth="1"/>
    <col min="6897" max="6897" width="0.88671875" style="26" customWidth="1"/>
    <col min="6898" max="6898" width="14.5546875" style="26" customWidth="1"/>
    <col min="6899" max="6899" width="11.44140625" style="26" bestFit="1" customWidth="1"/>
    <col min="6900" max="7145" width="10.5546875" style="26"/>
    <col min="7146" max="7146" width="2" style="26" customWidth="1"/>
    <col min="7147" max="7147" width="68.109375" style="26" customWidth="1"/>
    <col min="7148" max="7148" width="9" style="26" customWidth="1"/>
    <col min="7149" max="7149" width="0.88671875" style="26" customWidth="1"/>
    <col min="7150" max="7150" width="13.5546875" style="26" customWidth="1"/>
    <col min="7151" max="7151" width="0.88671875" style="26" customWidth="1"/>
    <col min="7152" max="7152" width="15.109375" style="26" customWidth="1"/>
    <col min="7153" max="7153" width="0.88671875" style="26" customWidth="1"/>
    <col min="7154" max="7154" width="14.5546875" style="26" customWidth="1"/>
    <col min="7155" max="7155" width="11.44140625" style="26" bestFit="1" customWidth="1"/>
    <col min="7156" max="7401" width="10.5546875" style="26"/>
    <col min="7402" max="7402" width="2" style="26" customWidth="1"/>
    <col min="7403" max="7403" width="68.109375" style="26" customWidth="1"/>
    <col min="7404" max="7404" width="9" style="26" customWidth="1"/>
    <col min="7405" max="7405" width="0.88671875" style="26" customWidth="1"/>
    <col min="7406" max="7406" width="13.5546875" style="26" customWidth="1"/>
    <col min="7407" max="7407" width="0.88671875" style="26" customWidth="1"/>
    <col min="7408" max="7408" width="15.109375" style="26" customWidth="1"/>
    <col min="7409" max="7409" width="0.88671875" style="26" customWidth="1"/>
    <col min="7410" max="7410" width="14.5546875" style="26" customWidth="1"/>
    <col min="7411" max="7411" width="11.44140625" style="26" bestFit="1" customWidth="1"/>
    <col min="7412" max="7657" width="10.5546875" style="26"/>
    <col min="7658" max="7658" width="2" style="26" customWidth="1"/>
    <col min="7659" max="7659" width="68.109375" style="26" customWidth="1"/>
    <col min="7660" max="7660" width="9" style="26" customWidth="1"/>
    <col min="7661" max="7661" width="0.88671875" style="26" customWidth="1"/>
    <col min="7662" max="7662" width="13.5546875" style="26" customWidth="1"/>
    <col min="7663" max="7663" width="0.88671875" style="26" customWidth="1"/>
    <col min="7664" max="7664" width="15.109375" style="26" customWidth="1"/>
    <col min="7665" max="7665" width="0.88671875" style="26" customWidth="1"/>
    <col min="7666" max="7666" width="14.5546875" style="26" customWidth="1"/>
    <col min="7667" max="7667" width="11.44140625" style="26" bestFit="1" customWidth="1"/>
    <col min="7668" max="7913" width="10.5546875" style="26"/>
    <col min="7914" max="7914" width="2" style="26" customWidth="1"/>
    <col min="7915" max="7915" width="68.109375" style="26" customWidth="1"/>
    <col min="7916" max="7916" width="9" style="26" customWidth="1"/>
    <col min="7917" max="7917" width="0.88671875" style="26" customWidth="1"/>
    <col min="7918" max="7918" width="13.5546875" style="26" customWidth="1"/>
    <col min="7919" max="7919" width="0.88671875" style="26" customWidth="1"/>
    <col min="7920" max="7920" width="15.109375" style="26" customWidth="1"/>
    <col min="7921" max="7921" width="0.88671875" style="26" customWidth="1"/>
    <col min="7922" max="7922" width="14.5546875" style="26" customWidth="1"/>
    <col min="7923" max="7923" width="11.44140625" style="26" bestFit="1" customWidth="1"/>
    <col min="7924" max="8169" width="10.5546875" style="26"/>
    <col min="8170" max="8170" width="2" style="26" customWidth="1"/>
    <col min="8171" max="8171" width="68.109375" style="26" customWidth="1"/>
    <col min="8172" max="8172" width="9" style="26" customWidth="1"/>
    <col min="8173" max="8173" width="0.88671875" style="26" customWidth="1"/>
    <col min="8174" max="8174" width="13.5546875" style="26" customWidth="1"/>
    <col min="8175" max="8175" width="0.88671875" style="26" customWidth="1"/>
    <col min="8176" max="8176" width="15.109375" style="26" customWidth="1"/>
    <col min="8177" max="8177" width="0.88671875" style="26" customWidth="1"/>
    <col min="8178" max="8178" width="14.5546875" style="26" customWidth="1"/>
    <col min="8179" max="8179" width="11.44140625" style="26" bestFit="1" customWidth="1"/>
    <col min="8180" max="8425" width="10.5546875" style="26"/>
    <col min="8426" max="8426" width="2" style="26" customWidth="1"/>
    <col min="8427" max="8427" width="68.109375" style="26" customWidth="1"/>
    <col min="8428" max="8428" width="9" style="26" customWidth="1"/>
    <col min="8429" max="8429" width="0.88671875" style="26" customWidth="1"/>
    <col min="8430" max="8430" width="13.5546875" style="26" customWidth="1"/>
    <col min="8431" max="8431" width="0.88671875" style="26" customWidth="1"/>
    <col min="8432" max="8432" width="15.109375" style="26" customWidth="1"/>
    <col min="8433" max="8433" width="0.88671875" style="26" customWidth="1"/>
    <col min="8434" max="8434" width="14.5546875" style="26" customWidth="1"/>
    <col min="8435" max="8435" width="11.44140625" style="26" bestFit="1" customWidth="1"/>
    <col min="8436" max="8681" width="10.5546875" style="26"/>
    <col min="8682" max="8682" width="2" style="26" customWidth="1"/>
    <col min="8683" max="8683" width="68.109375" style="26" customWidth="1"/>
    <col min="8684" max="8684" width="9" style="26" customWidth="1"/>
    <col min="8685" max="8685" width="0.88671875" style="26" customWidth="1"/>
    <col min="8686" max="8686" width="13.5546875" style="26" customWidth="1"/>
    <col min="8687" max="8687" width="0.88671875" style="26" customWidth="1"/>
    <col min="8688" max="8688" width="15.109375" style="26" customWidth="1"/>
    <col min="8689" max="8689" width="0.88671875" style="26" customWidth="1"/>
    <col min="8690" max="8690" width="14.5546875" style="26" customWidth="1"/>
    <col min="8691" max="8691" width="11.44140625" style="26" bestFit="1" customWidth="1"/>
    <col min="8692" max="8937" width="10.5546875" style="26"/>
    <col min="8938" max="8938" width="2" style="26" customWidth="1"/>
    <col min="8939" max="8939" width="68.109375" style="26" customWidth="1"/>
    <col min="8940" max="8940" width="9" style="26" customWidth="1"/>
    <col min="8941" max="8941" width="0.88671875" style="26" customWidth="1"/>
    <col min="8942" max="8942" width="13.5546875" style="26" customWidth="1"/>
    <col min="8943" max="8943" width="0.88671875" style="26" customWidth="1"/>
    <col min="8944" max="8944" width="15.109375" style="26" customWidth="1"/>
    <col min="8945" max="8945" width="0.88671875" style="26" customWidth="1"/>
    <col min="8946" max="8946" width="14.5546875" style="26" customWidth="1"/>
    <col min="8947" max="8947" width="11.44140625" style="26" bestFit="1" customWidth="1"/>
    <col min="8948" max="9193" width="10.5546875" style="26"/>
    <col min="9194" max="9194" width="2" style="26" customWidth="1"/>
    <col min="9195" max="9195" width="68.109375" style="26" customWidth="1"/>
    <col min="9196" max="9196" width="9" style="26" customWidth="1"/>
    <col min="9197" max="9197" width="0.88671875" style="26" customWidth="1"/>
    <col min="9198" max="9198" width="13.5546875" style="26" customWidth="1"/>
    <col min="9199" max="9199" width="0.88671875" style="26" customWidth="1"/>
    <col min="9200" max="9200" width="15.109375" style="26" customWidth="1"/>
    <col min="9201" max="9201" width="0.88671875" style="26" customWidth="1"/>
    <col min="9202" max="9202" width="14.5546875" style="26" customWidth="1"/>
    <col min="9203" max="9203" width="11.44140625" style="26" bestFit="1" customWidth="1"/>
    <col min="9204" max="9449" width="10.5546875" style="26"/>
    <col min="9450" max="9450" width="2" style="26" customWidth="1"/>
    <col min="9451" max="9451" width="68.109375" style="26" customWidth="1"/>
    <col min="9452" max="9452" width="9" style="26" customWidth="1"/>
    <col min="9453" max="9453" width="0.88671875" style="26" customWidth="1"/>
    <col min="9454" max="9454" width="13.5546875" style="26" customWidth="1"/>
    <col min="9455" max="9455" width="0.88671875" style="26" customWidth="1"/>
    <col min="9456" max="9456" width="15.109375" style="26" customWidth="1"/>
    <col min="9457" max="9457" width="0.88671875" style="26" customWidth="1"/>
    <col min="9458" max="9458" width="14.5546875" style="26" customWidth="1"/>
    <col min="9459" max="9459" width="11.44140625" style="26" bestFit="1" customWidth="1"/>
    <col min="9460" max="9705" width="10.5546875" style="26"/>
    <col min="9706" max="9706" width="2" style="26" customWidth="1"/>
    <col min="9707" max="9707" width="68.109375" style="26" customWidth="1"/>
    <col min="9708" max="9708" width="9" style="26" customWidth="1"/>
    <col min="9709" max="9709" width="0.88671875" style="26" customWidth="1"/>
    <col min="9710" max="9710" width="13.5546875" style="26" customWidth="1"/>
    <col min="9711" max="9711" width="0.88671875" style="26" customWidth="1"/>
    <col min="9712" max="9712" width="15.109375" style="26" customWidth="1"/>
    <col min="9713" max="9713" width="0.88671875" style="26" customWidth="1"/>
    <col min="9714" max="9714" width="14.5546875" style="26" customWidth="1"/>
    <col min="9715" max="9715" width="11.44140625" style="26" bestFit="1" customWidth="1"/>
    <col min="9716" max="9961" width="10.5546875" style="26"/>
    <col min="9962" max="9962" width="2" style="26" customWidth="1"/>
    <col min="9963" max="9963" width="68.109375" style="26" customWidth="1"/>
    <col min="9964" max="9964" width="9" style="26" customWidth="1"/>
    <col min="9965" max="9965" width="0.88671875" style="26" customWidth="1"/>
    <col min="9966" max="9966" width="13.5546875" style="26" customWidth="1"/>
    <col min="9967" max="9967" width="0.88671875" style="26" customWidth="1"/>
    <col min="9968" max="9968" width="15.109375" style="26" customWidth="1"/>
    <col min="9969" max="9969" width="0.88671875" style="26" customWidth="1"/>
    <col min="9970" max="9970" width="14.5546875" style="26" customWidth="1"/>
    <col min="9971" max="9971" width="11.44140625" style="26" bestFit="1" customWidth="1"/>
    <col min="9972" max="10217" width="10.5546875" style="26"/>
    <col min="10218" max="10218" width="2" style="26" customWidth="1"/>
    <col min="10219" max="10219" width="68.109375" style="26" customWidth="1"/>
    <col min="10220" max="10220" width="9" style="26" customWidth="1"/>
    <col min="10221" max="10221" width="0.88671875" style="26" customWidth="1"/>
    <col min="10222" max="10222" width="13.5546875" style="26" customWidth="1"/>
    <col min="10223" max="10223" width="0.88671875" style="26" customWidth="1"/>
    <col min="10224" max="10224" width="15.109375" style="26" customWidth="1"/>
    <col min="10225" max="10225" width="0.88671875" style="26" customWidth="1"/>
    <col min="10226" max="10226" width="14.5546875" style="26" customWidth="1"/>
    <col min="10227" max="10227" width="11.44140625" style="26" bestFit="1" customWidth="1"/>
    <col min="10228" max="10473" width="10.5546875" style="26"/>
    <col min="10474" max="10474" width="2" style="26" customWidth="1"/>
    <col min="10475" max="10475" width="68.109375" style="26" customWidth="1"/>
    <col min="10476" max="10476" width="9" style="26" customWidth="1"/>
    <col min="10477" max="10477" width="0.88671875" style="26" customWidth="1"/>
    <col min="10478" max="10478" width="13.5546875" style="26" customWidth="1"/>
    <col min="10479" max="10479" width="0.88671875" style="26" customWidth="1"/>
    <col min="10480" max="10480" width="15.109375" style="26" customWidth="1"/>
    <col min="10481" max="10481" width="0.88671875" style="26" customWidth="1"/>
    <col min="10482" max="10482" width="14.5546875" style="26" customWidth="1"/>
    <col min="10483" max="10483" width="11.44140625" style="26" bestFit="1" customWidth="1"/>
    <col min="10484" max="10729" width="10.5546875" style="26"/>
    <col min="10730" max="10730" width="2" style="26" customWidth="1"/>
    <col min="10731" max="10731" width="68.109375" style="26" customWidth="1"/>
    <col min="10732" max="10732" width="9" style="26" customWidth="1"/>
    <col min="10733" max="10733" width="0.88671875" style="26" customWidth="1"/>
    <col min="10734" max="10734" width="13.5546875" style="26" customWidth="1"/>
    <col min="10735" max="10735" width="0.88671875" style="26" customWidth="1"/>
    <col min="10736" max="10736" width="15.109375" style="26" customWidth="1"/>
    <col min="10737" max="10737" width="0.88671875" style="26" customWidth="1"/>
    <col min="10738" max="10738" width="14.5546875" style="26" customWidth="1"/>
    <col min="10739" max="10739" width="11.44140625" style="26" bestFit="1" customWidth="1"/>
    <col min="10740" max="10985" width="10.5546875" style="26"/>
    <col min="10986" max="10986" width="2" style="26" customWidth="1"/>
    <col min="10987" max="10987" width="68.109375" style="26" customWidth="1"/>
    <col min="10988" max="10988" width="9" style="26" customWidth="1"/>
    <col min="10989" max="10989" width="0.88671875" style="26" customWidth="1"/>
    <col min="10990" max="10990" width="13.5546875" style="26" customWidth="1"/>
    <col min="10991" max="10991" width="0.88671875" style="26" customWidth="1"/>
    <col min="10992" max="10992" width="15.109375" style="26" customWidth="1"/>
    <col min="10993" max="10993" width="0.88671875" style="26" customWidth="1"/>
    <col min="10994" max="10994" width="14.5546875" style="26" customWidth="1"/>
    <col min="10995" max="10995" width="11.44140625" style="26" bestFit="1" customWidth="1"/>
    <col min="10996" max="11241" width="10.5546875" style="26"/>
    <col min="11242" max="11242" width="2" style="26" customWidth="1"/>
    <col min="11243" max="11243" width="68.109375" style="26" customWidth="1"/>
    <col min="11244" max="11244" width="9" style="26" customWidth="1"/>
    <col min="11245" max="11245" width="0.88671875" style="26" customWidth="1"/>
    <col min="11246" max="11246" width="13.5546875" style="26" customWidth="1"/>
    <col min="11247" max="11247" width="0.88671875" style="26" customWidth="1"/>
    <col min="11248" max="11248" width="15.109375" style="26" customWidth="1"/>
    <col min="11249" max="11249" width="0.88671875" style="26" customWidth="1"/>
    <col min="11250" max="11250" width="14.5546875" style="26" customWidth="1"/>
    <col min="11251" max="11251" width="11.44140625" style="26" bestFit="1" customWidth="1"/>
    <col min="11252" max="11497" width="10.5546875" style="26"/>
    <col min="11498" max="11498" width="2" style="26" customWidth="1"/>
    <col min="11499" max="11499" width="68.109375" style="26" customWidth="1"/>
    <col min="11500" max="11500" width="9" style="26" customWidth="1"/>
    <col min="11501" max="11501" width="0.88671875" style="26" customWidth="1"/>
    <col min="11502" max="11502" width="13.5546875" style="26" customWidth="1"/>
    <col min="11503" max="11503" width="0.88671875" style="26" customWidth="1"/>
    <col min="11504" max="11504" width="15.109375" style="26" customWidth="1"/>
    <col min="11505" max="11505" width="0.88671875" style="26" customWidth="1"/>
    <col min="11506" max="11506" width="14.5546875" style="26" customWidth="1"/>
    <col min="11507" max="11507" width="11.44140625" style="26" bestFit="1" customWidth="1"/>
    <col min="11508" max="11753" width="10.5546875" style="26"/>
    <col min="11754" max="11754" width="2" style="26" customWidth="1"/>
    <col min="11755" max="11755" width="68.109375" style="26" customWidth="1"/>
    <col min="11756" max="11756" width="9" style="26" customWidth="1"/>
    <col min="11757" max="11757" width="0.88671875" style="26" customWidth="1"/>
    <col min="11758" max="11758" width="13.5546875" style="26" customWidth="1"/>
    <col min="11759" max="11759" width="0.88671875" style="26" customWidth="1"/>
    <col min="11760" max="11760" width="15.109375" style="26" customWidth="1"/>
    <col min="11761" max="11761" width="0.88671875" style="26" customWidth="1"/>
    <col min="11762" max="11762" width="14.5546875" style="26" customWidth="1"/>
    <col min="11763" max="11763" width="11.44140625" style="26" bestFit="1" customWidth="1"/>
    <col min="11764" max="12009" width="10.5546875" style="26"/>
    <col min="12010" max="12010" width="2" style="26" customWidth="1"/>
    <col min="12011" max="12011" width="68.109375" style="26" customWidth="1"/>
    <col min="12012" max="12012" width="9" style="26" customWidth="1"/>
    <col min="12013" max="12013" width="0.88671875" style="26" customWidth="1"/>
    <col min="12014" max="12014" width="13.5546875" style="26" customWidth="1"/>
    <col min="12015" max="12015" width="0.88671875" style="26" customWidth="1"/>
    <col min="12016" max="12016" width="15.109375" style="26" customWidth="1"/>
    <col min="12017" max="12017" width="0.88671875" style="26" customWidth="1"/>
    <col min="12018" max="12018" width="14.5546875" style="26" customWidth="1"/>
    <col min="12019" max="12019" width="11.44140625" style="26" bestFit="1" customWidth="1"/>
    <col min="12020" max="12265" width="10.5546875" style="26"/>
    <col min="12266" max="12266" width="2" style="26" customWidth="1"/>
    <col min="12267" max="12267" width="68.109375" style="26" customWidth="1"/>
    <col min="12268" max="12268" width="9" style="26" customWidth="1"/>
    <col min="12269" max="12269" width="0.88671875" style="26" customWidth="1"/>
    <col min="12270" max="12270" width="13.5546875" style="26" customWidth="1"/>
    <col min="12271" max="12271" width="0.88671875" style="26" customWidth="1"/>
    <col min="12272" max="12272" width="15.109375" style="26" customWidth="1"/>
    <col min="12273" max="12273" width="0.88671875" style="26" customWidth="1"/>
    <col min="12274" max="12274" width="14.5546875" style="26" customWidth="1"/>
    <col min="12275" max="12275" width="11.44140625" style="26" bestFit="1" customWidth="1"/>
    <col min="12276" max="12521" width="10.5546875" style="26"/>
    <col min="12522" max="12522" width="2" style="26" customWidth="1"/>
    <col min="12523" max="12523" width="68.109375" style="26" customWidth="1"/>
    <col min="12524" max="12524" width="9" style="26" customWidth="1"/>
    <col min="12525" max="12525" width="0.88671875" style="26" customWidth="1"/>
    <col min="12526" max="12526" width="13.5546875" style="26" customWidth="1"/>
    <col min="12527" max="12527" width="0.88671875" style="26" customWidth="1"/>
    <col min="12528" max="12528" width="15.109375" style="26" customWidth="1"/>
    <col min="12529" max="12529" width="0.88671875" style="26" customWidth="1"/>
    <col min="12530" max="12530" width="14.5546875" style="26" customWidth="1"/>
    <col min="12531" max="12531" width="11.44140625" style="26" bestFit="1" customWidth="1"/>
    <col min="12532" max="12777" width="10.5546875" style="26"/>
    <col min="12778" max="12778" width="2" style="26" customWidth="1"/>
    <col min="12779" max="12779" width="68.109375" style="26" customWidth="1"/>
    <col min="12780" max="12780" width="9" style="26" customWidth="1"/>
    <col min="12781" max="12781" width="0.88671875" style="26" customWidth="1"/>
    <col min="12782" max="12782" width="13.5546875" style="26" customWidth="1"/>
    <col min="12783" max="12783" width="0.88671875" style="26" customWidth="1"/>
    <col min="12784" max="12784" width="15.109375" style="26" customWidth="1"/>
    <col min="12785" max="12785" width="0.88671875" style="26" customWidth="1"/>
    <col min="12786" max="12786" width="14.5546875" style="26" customWidth="1"/>
    <col min="12787" max="12787" width="11.44140625" style="26" bestFit="1" customWidth="1"/>
    <col min="12788" max="13033" width="10.5546875" style="26"/>
    <col min="13034" max="13034" width="2" style="26" customWidth="1"/>
    <col min="13035" max="13035" width="68.109375" style="26" customWidth="1"/>
    <col min="13036" max="13036" width="9" style="26" customWidth="1"/>
    <col min="13037" max="13037" width="0.88671875" style="26" customWidth="1"/>
    <col min="13038" max="13038" width="13.5546875" style="26" customWidth="1"/>
    <col min="13039" max="13039" width="0.88671875" style="26" customWidth="1"/>
    <col min="13040" max="13040" width="15.109375" style="26" customWidth="1"/>
    <col min="13041" max="13041" width="0.88671875" style="26" customWidth="1"/>
    <col min="13042" max="13042" width="14.5546875" style="26" customWidth="1"/>
    <col min="13043" max="13043" width="11.44140625" style="26" bestFit="1" customWidth="1"/>
    <col min="13044" max="13289" width="10.5546875" style="26"/>
    <col min="13290" max="13290" width="2" style="26" customWidth="1"/>
    <col min="13291" max="13291" width="68.109375" style="26" customWidth="1"/>
    <col min="13292" max="13292" width="9" style="26" customWidth="1"/>
    <col min="13293" max="13293" width="0.88671875" style="26" customWidth="1"/>
    <col min="13294" max="13294" width="13.5546875" style="26" customWidth="1"/>
    <col min="13295" max="13295" width="0.88671875" style="26" customWidth="1"/>
    <col min="13296" max="13296" width="15.109375" style="26" customWidth="1"/>
    <col min="13297" max="13297" width="0.88671875" style="26" customWidth="1"/>
    <col min="13298" max="13298" width="14.5546875" style="26" customWidth="1"/>
    <col min="13299" max="13299" width="11.44140625" style="26" bestFit="1" customWidth="1"/>
    <col min="13300" max="13545" width="10.5546875" style="26"/>
    <col min="13546" max="13546" width="2" style="26" customWidth="1"/>
    <col min="13547" max="13547" width="68.109375" style="26" customWidth="1"/>
    <col min="13548" max="13548" width="9" style="26" customWidth="1"/>
    <col min="13549" max="13549" width="0.88671875" style="26" customWidth="1"/>
    <col min="13550" max="13550" width="13.5546875" style="26" customWidth="1"/>
    <col min="13551" max="13551" width="0.88671875" style="26" customWidth="1"/>
    <col min="13552" max="13552" width="15.109375" style="26" customWidth="1"/>
    <col min="13553" max="13553" width="0.88671875" style="26" customWidth="1"/>
    <col min="13554" max="13554" width="14.5546875" style="26" customWidth="1"/>
    <col min="13555" max="13555" width="11.44140625" style="26" bestFit="1" customWidth="1"/>
    <col min="13556" max="13801" width="10.5546875" style="26"/>
    <col min="13802" max="13802" width="2" style="26" customWidth="1"/>
    <col min="13803" max="13803" width="68.109375" style="26" customWidth="1"/>
    <col min="13804" max="13804" width="9" style="26" customWidth="1"/>
    <col min="13805" max="13805" width="0.88671875" style="26" customWidth="1"/>
    <col min="13806" max="13806" width="13.5546875" style="26" customWidth="1"/>
    <col min="13807" max="13807" width="0.88671875" style="26" customWidth="1"/>
    <col min="13808" max="13808" width="15.109375" style="26" customWidth="1"/>
    <col min="13809" max="13809" width="0.88671875" style="26" customWidth="1"/>
    <col min="13810" max="13810" width="14.5546875" style="26" customWidth="1"/>
    <col min="13811" max="13811" width="11.44140625" style="26" bestFit="1" customWidth="1"/>
    <col min="13812" max="14057" width="10.5546875" style="26"/>
    <col min="14058" max="14058" width="2" style="26" customWidth="1"/>
    <col min="14059" max="14059" width="68.109375" style="26" customWidth="1"/>
    <col min="14060" max="14060" width="9" style="26" customWidth="1"/>
    <col min="14061" max="14061" width="0.88671875" style="26" customWidth="1"/>
    <col min="14062" max="14062" width="13.5546875" style="26" customWidth="1"/>
    <col min="14063" max="14063" width="0.88671875" style="26" customWidth="1"/>
    <col min="14064" max="14064" width="15.109375" style="26" customWidth="1"/>
    <col min="14065" max="14065" width="0.88671875" style="26" customWidth="1"/>
    <col min="14066" max="14066" width="14.5546875" style="26" customWidth="1"/>
    <col min="14067" max="14067" width="11.44140625" style="26" bestFit="1" customWidth="1"/>
    <col min="14068" max="14313" width="10.5546875" style="26"/>
    <col min="14314" max="14314" width="2" style="26" customWidth="1"/>
    <col min="14315" max="14315" width="68.109375" style="26" customWidth="1"/>
    <col min="14316" max="14316" width="9" style="26" customWidth="1"/>
    <col min="14317" max="14317" width="0.88671875" style="26" customWidth="1"/>
    <col min="14318" max="14318" width="13.5546875" style="26" customWidth="1"/>
    <col min="14319" max="14319" width="0.88671875" style="26" customWidth="1"/>
    <col min="14320" max="14320" width="15.109375" style="26" customWidth="1"/>
    <col min="14321" max="14321" width="0.88671875" style="26" customWidth="1"/>
    <col min="14322" max="14322" width="14.5546875" style="26" customWidth="1"/>
    <col min="14323" max="14323" width="11.44140625" style="26" bestFit="1" customWidth="1"/>
    <col min="14324" max="14569" width="10.5546875" style="26"/>
    <col min="14570" max="14570" width="2" style="26" customWidth="1"/>
    <col min="14571" max="14571" width="68.109375" style="26" customWidth="1"/>
    <col min="14572" max="14572" width="9" style="26" customWidth="1"/>
    <col min="14573" max="14573" width="0.88671875" style="26" customWidth="1"/>
    <col min="14574" max="14574" width="13.5546875" style="26" customWidth="1"/>
    <col min="14575" max="14575" width="0.88671875" style="26" customWidth="1"/>
    <col min="14576" max="14576" width="15.109375" style="26" customWidth="1"/>
    <col min="14577" max="14577" width="0.88671875" style="26" customWidth="1"/>
    <col min="14578" max="14578" width="14.5546875" style="26" customWidth="1"/>
    <col min="14579" max="14579" width="11.44140625" style="26" bestFit="1" customWidth="1"/>
    <col min="14580" max="14825" width="10.5546875" style="26"/>
    <col min="14826" max="14826" width="2" style="26" customWidth="1"/>
    <col min="14827" max="14827" width="68.109375" style="26" customWidth="1"/>
    <col min="14828" max="14828" width="9" style="26" customWidth="1"/>
    <col min="14829" max="14829" width="0.88671875" style="26" customWidth="1"/>
    <col min="14830" max="14830" width="13.5546875" style="26" customWidth="1"/>
    <col min="14831" max="14831" width="0.88671875" style="26" customWidth="1"/>
    <col min="14832" max="14832" width="15.109375" style="26" customWidth="1"/>
    <col min="14833" max="14833" width="0.88671875" style="26" customWidth="1"/>
    <col min="14834" max="14834" width="14.5546875" style="26" customWidth="1"/>
    <col min="14835" max="14835" width="11.44140625" style="26" bestFit="1" customWidth="1"/>
    <col min="14836" max="15081" width="10.5546875" style="26"/>
    <col min="15082" max="15082" width="2" style="26" customWidth="1"/>
    <col min="15083" max="15083" width="68.109375" style="26" customWidth="1"/>
    <col min="15084" max="15084" width="9" style="26" customWidth="1"/>
    <col min="15085" max="15085" width="0.88671875" style="26" customWidth="1"/>
    <col min="15086" max="15086" width="13.5546875" style="26" customWidth="1"/>
    <col min="15087" max="15087" width="0.88671875" style="26" customWidth="1"/>
    <col min="15088" max="15088" width="15.109375" style="26" customWidth="1"/>
    <col min="15089" max="15089" width="0.88671875" style="26" customWidth="1"/>
    <col min="15090" max="15090" width="14.5546875" style="26" customWidth="1"/>
    <col min="15091" max="15091" width="11.44140625" style="26" bestFit="1" customWidth="1"/>
    <col min="15092" max="15337" width="10.5546875" style="26"/>
    <col min="15338" max="15338" width="2" style="26" customWidth="1"/>
    <col min="15339" max="15339" width="68.109375" style="26" customWidth="1"/>
    <col min="15340" max="15340" width="9" style="26" customWidth="1"/>
    <col min="15341" max="15341" width="0.88671875" style="26" customWidth="1"/>
    <col min="15342" max="15342" width="13.5546875" style="26" customWidth="1"/>
    <col min="15343" max="15343" width="0.88671875" style="26" customWidth="1"/>
    <col min="15344" max="15344" width="15.109375" style="26" customWidth="1"/>
    <col min="15345" max="15345" width="0.88671875" style="26" customWidth="1"/>
    <col min="15346" max="15346" width="14.5546875" style="26" customWidth="1"/>
    <col min="15347" max="15347" width="11.44140625" style="26" bestFit="1" customWidth="1"/>
    <col min="15348" max="15593" width="10.5546875" style="26"/>
    <col min="15594" max="15594" width="2" style="26" customWidth="1"/>
    <col min="15595" max="15595" width="68.109375" style="26" customWidth="1"/>
    <col min="15596" max="15596" width="9" style="26" customWidth="1"/>
    <col min="15597" max="15597" width="0.88671875" style="26" customWidth="1"/>
    <col min="15598" max="15598" width="13.5546875" style="26" customWidth="1"/>
    <col min="15599" max="15599" width="0.88671875" style="26" customWidth="1"/>
    <col min="15600" max="15600" width="15.109375" style="26" customWidth="1"/>
    <col min="15601" max="15601" width="0.88671875" style="26" customWidth="1"/>
    <col min="15602" max="15602" width="14.5546875" style="26" customWidth="1"/>
    <col min="15603" max="15603" width="11.44140625" style="26" bestFit="1" customWidth="1"/>
    <col min="15604" max="15849" width="10.5546875" style="26"/>
    <col min="15850" max="15850" width="2" style="26" customWidth="1"/>
    <col min="15851" max="15851" width="68.109375" style="26" customWidth="1"/>
    <col min="15852" max="15852" width="9" style="26" customWidth="1"/>
    <col min="15853" max="15853" width="0.88671875" style="26" customWidth="1"/>
    <col min="15854" max="15854" width="13.5546875" style="26" customWidth="1"/>
    <col min="15855" max="15855" width="0.88671875" style="26" customWidth="1"/>
    <col min="15856" max="15856" width="15.109375" style="26" customWidth="1"/>
    <col min="15857" max="15857" width="0.88671875" style="26" customWidth="1"/>
    <col min="15858" max="15858" width="14.5546875" style="26" customWidth="1"/>
    <col min="15859" max="15859" width="11.44140625" style="26" bestFit="1" customWidth="1"/>
    <col min="15860" max="16105" width="10.5546875" style="26"/>
    <col min="16106" max="16106" width="2" style="26" customWidth="1"/>
    <col min="16107" max="16107" width="68.109375" style="26" customWidth="1"/>
    <col min="16108" max="16108" width="9" style="26" customWidth="1"/>
    <col min="16109" max="16109" width="0.88671875" style="26" customWidth="1"/>
    <col min="16110" max="16110" width="13.5546875" style="26" customWidth="1"/>
    <col min="16111" max="16111" width="0.88671875" style="26" customWidth="1"/>
    <col min="16112" max="16112" width="15.109375" style="26" customWidth="1"/>
    <col min="16113" max="16113" width="0.88671875" style="26" customWidth="1"/>
    <col min="16114" max="16114" width="14.5546875" style="26" customWidth="1"/>
    <col min="16115" max="16115" width="11.44140625" style="26" bestFit="1" customWidth="1"/>
    <col min="16116" max="16384" width="10.5546875" style="26"/>
  </cols>
  <sheetData>
    <row r="1" spans="1:20" ht="21.75" customHeight="1">
      <c r="A1" s="15" t="s">
        <v>116</v>
      </c>
      <c r="B1" s="15"/>
      <c r="C1" s="36"/>
      <c r="D1" s="28"/>
      <c r="E1" s="27"/>
      <c r="F1" s="27"/>
      <c r="G1" s="27"/>
      <c r="H1" s="36"/>
      <c r="I1" s="36"/>
      <c r="J1" s="36"/>
      <c r="K1" s="36"/>
      <c r="L1" s="36"/>
      <c r="M1" s="36"/>
      <c r="N1" s="10"/>
      <c r="O1" s="36"/>
      <c r="P1" s="10"/>
    </row>
    <row r="2" spans="1:20" ht="21.75" customHeight="1">
      <c r="A2" s="29" t="s">
        <v>34</v>
      </c>
      <c r="C2" s="36"/>
      <c r="D2" s="28"/>
      <c r="E2" s="27"/>
      <c r="F2" s="27"/>
      <c r="G2" s="27"/>
      <c r="H2" s="36"/>
      <c r="I2" s="36"/>
      <c r="J2" s="36"/>
      <c r="K2" s="36"/>
      <c r="L2" s="36"/>
      <c r="M2" s="36"/>
      <c r="N2" s="11"/>
      <c r="O2" s="36"/>
      <c r="P2" s="11"/>
    </row>
    <row r="3" spans="1:20" s="7" customFormat="1" ht="21.75" customHeight="1">
      <c r="A3" s="2" t="s">
        <v>147</v>
      </c>
      <c r="B3" s="2"/>
      <c r="C3" s="33"/>
      <c r="D3" s="40"/>
      <c r="E3" s="33"/>
      <c r="F3" s="33"/>
      <c r="G3" s="33"/>
      <c r="H3" s="40"/>
      <c r="I3" s="40"/>
      <c r="J3" s="40"/>
      <c r="K3" s="40"/>
      <c r="L3" s="40"/>
      <c r="M3" s="33"/>
      <c r="N3" s="44"/>
      <c r="O3" s="33"/>
      <c r="P3" s="44"/>
    </row>
    <row r="4" spans="1:20" ht="21.75" customHeight="1">
      <c r="A4" s="29"/>
      <c r="C4" s="42"/>
      <c r="D4" s="28"/>
      <c r="E4" s="27"/>
      <c r="F4" s="27"/>
      <c r="G4" s="27"/>
      <c r="H4" s="42"/>
      <c r="I4" s="42"/>
      <c r="J4" s="42"/>
      <c r="K4" s="42"/>
      <c r="L4" s="42"/>
      <c r="M4" s="42"/>
      <c r="N4" s="11"/>
      <c r="O4" s="42"/>
      <c r="P4" s="11"/>
    </row>
    <row r="5" spans="1:20" ht="21.75" customHeight="1">
      <c r="A5" s="29"/>
      <c r="C5" s="26"/>
      <c r="D5" s="83" t="s">
        <v>126</v>
      </c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</row>
    <row r="6" spans="1:20" ht="21.75" customHeight="1">
      <c r="A6" s="29"/>
      <c r="C6" s="9"/>
      <c r="D6" s="86" t="s">
        <v>128</v>
      </c>
      <c r="E6" s="86"/>
      <c r="F6" s="86"/>
      <c r="G6" s="86"/>
      <c r="H6" s="86"/>
      <c r="I6" s="86"/>
      <c r="J6" s="86"/>
      <c r="K6" s="86"/>
      <c r="L6" s="86"/>
      <c r="M6" s="86"/>
      <c r="N6" s="86"/>
      <c r="O6" s="9"/>
      <c r="P6" s="9"/>
    </row>
    <row r="7" spans="1:20" ht="21.75" customHeight="1">
      <c r="A7" s="29"/>
      <c r="C7" s="42"/>
      <c r="D7" s="28"/>
      <c r="E7" s="27"/>
      <c r="F7" s="27"/>
      <c r="G7" s="27"/>
      <c r="H7" s="83" t="s">
        <v>49</v>
      </c>
      <c r="I7" s="83"/>
      <c r="J7" s="83"/>
      <c r="K7" s="42"/>
      <c r="L7" s="42"/>
      <c r="M7" s="42"/>
      <c r="N7" s="11"/>
      <c r="O7" s="42"/>
      <c r="P7" s="11"/>
    </row>
    <row r="8" spans="1:20" ht="21.75" customHeight="1">
      <c r="A8" s="29"/>
      <c r="C8" s="42"/>
      <c r="D8" s="28"/>
      <c r="E8" s="27"/>
      <c r="F8" s="27"/>
      <c r="G8" s="27"/>
      <c r="H8" s="22" t="s">
        <v>101</v>
      </c>
      <c r="I8" s="42"/>
      <c r="J8" s="42"/>
      <c r="K8" s="42"/>
      <c r="L8" s="42"/>
      <c r="M8" s="42"/>
      <c r="N8" s="22" t="s">
        <v>129</v>
      </c>
      <c r="O8" s="42"/>
      <c r="P8" s="11"/>
    </row>
    <row r="9" spans="1:20" ht="21.75" customHeight="1">
      <c r="A9" s="81"/>
      <c r="B9" s="81"/>
      <c r="C9" s="22"/>
      <c r="D9" s="22" t="s">
        <v>26</v>
      </c>
      <c r="E9" s="11"/>
      <c r="F9" s="22" t="s">
        <v>124</v>
      </c>
      <c r="G9" s="11"/>
      <c r="H9" s="22" t="s">
        <v>102</v>
      </c>
      <c r="I9" s="22"/>
      <c r="J9" s="22"/>
      <c r="K9" s="22"/>
      <c r="L9" s="22" t="s">
        <v>80</v>
      </c>
      <c r="M9" s="22"/>
      <c r="N9" s="22" t="s">
        <v>130</v>
      </c>
      <c r="O9" s="22"/>
      <c r="P9" s="11"/>
    </row>
    <row r="10" spans="1:20" s="12" customFormat="1" ht="21.75" customHeight="1">
      <c r="C10" s="22"/>
      <c r="D10" s="22" t="s">
        <v>27</v>
      </c>
      <c r="E10" s="22"/>
      <c r="F10" s="22" t="s">
        <v>125</v>
      </c>
      <c r="G10" s="22"/>
      <c r="H10" s="22" t="s">
        <v>103</v>
      </c>
      <c r="I10" s="22"/>
      <c r="J10" s="22" t="s">
        <v>17</v>
      </c>
      <c r="K10" s="22"/>
      <c r="L10" s="22" t="s">
        <v>81</v>
      </c>
      <c r="M10" s="22"/>
      <c r="N10" s="22" t="s">
        <v>131</v>
      </c>
      <c r="O10" s="22"/>
      <c r="P10" s="22" t="s">
        <v>23</v>
      </c>
    </row>
    <row r="11" spans="1:20" s="12" customFormat="1" ht="21.75" customHeight="1">
      <c r="C11" s="22"/>
      <c r="D11" s="33" t="s">
        <v>2</v>
      </c>
      <c r="E11" s="36"/>
      <c r="F11" s="33" t="s">
        <v>2</v>
      </c>
      <c r="G11" s="36"/>
      <c r="H11" s="33" t="s">
        <v>2</v>
      </c>
      <c r="I11" s="22"/>
      <c r="J11" s="33" t="s">
        <v>2</v>
      </c>
      <c r="K11" s="22"/>
      <c r="L11" s="33" t="s">
        <v>2</v>
      </c>
      <c r="M11" s="22"/>
      <c r="N11" s="33" t="s">
        <v>2</v>
      </c>
      <c r="O11" s="22"/>
      <c r="P11" s="33" t="s">
        <v>2</v>
      </c>
      <c r="T11" s="26"/>
    </row>
    <row r="12" spans="1:20" ht="21.75" customHeight="1">
      <c r="A12" s="1"/>
      <c r="B12" s="13"/>
      <c r="C12" s="22"/>
      <c r="D12" s="23"/>
      <c r="E12" s="22"/>
      <c r="F12" s="23"/>
      <c r="G12" s="22"/>
      <c r="H12" s="23"/>
      <c r="I12" s="22"/>
      <c r="J12" s="23"/>
      <c r="K12" s="22"/>
      <c r="L12" s="23"/>
      <c r="M12" s="22"/>
      <c r="N12" s="34"/>
      <c r="O12" s="22"/>
      <c r="P12" s="34"/>
    </row>
    <row r="13" spans="1:20" ht="21.75" customHeight="1">
      <c r="A13" s="29" t="s">
        <v>173</v>
      </c>
      <c r="B13" s="13"/>
      <c r="C13" s="36"/>
      <c r="D13" s="30">
        <v>215000000</v>
      </c>
      <c r="E13" s="36"/>
      <c r="F13" s="30">
        <v>365378656</v>
      </c>
      <c r="G13" s="36"/>
      <c r="H13" s="30">
        <v>2675000</v>
      </c>
      <c r="I13" s="36"/>
      <c r="J13" s="30">
        <v>23285660</v>
      </c>
      <c r="K13" s="36"/>
      <c r="L13" s="30">
        <v>2730615</v>
      </c>
      <c r="M13" s="36"/>
      <c r="N13" s="30">
        <f>SUM(D13:L13)</f>
        <v>609069931</v>
      </c>
      <c r="O13" s="36"/>
      <c r="P13" s="30">
        <f>SUM(N13:O13)</f>
        <v>609069931</v>
      </c>
    </row>
    <row r="14" spans="1:20" ht="21.75" customHeight="1">
      <c r="A14" s="29" t="s">
        <v>83</v>
      </c>
      <c r="B14" s="13"/>
      <c r="C14" s="36"/>
      <c r="D14" s="30"/>
      <c r="E14" s="36"/>
      <c r="F14" s="30"/>
      <c r="G14" s="36"/>
      <c r="H14" s="30"/>
      <c r="I14" s="36"/>
      <c r="J14" s="30"/>
      <c r="K14" s="36"/>
      <c r="L14" s="30"/>
      <c r="M14" s="36"/>
      <c r="N14" s="30"/>
      <c r="O14" s="36"/>
      <c r="P14" s="30"/>
    </row>
    <row r="15" spans="1:20" ht="21.75" customHeight="1">
      <c r="A15" s="58" t="s">
        <v>163</v>
      </c>
      <c r="B15" s="13"/>
      <c r="C15" s="36"/>
      <c r="D15" s="31">
        <v>0</v>
      </c>
      <c r="E15" s="36"/>
      <c r="F15" s="31">
        <v>0</v>
      </c>
      <c r="G15" s="36"/>
      <c r="H15" s="31">
        <v>0</v>
      </c>
      <c r="I15" s="36"/>
      <c r="J15" s="31">
        <f>'Thai6 (9m)'!F37</f>
        <v>-17525391</v>
      </c>
      <c r="K15" s="36"/>
      <c r="L15" s="31">
        <v>0</v>
      </c>
      <c r="M15" s="36"/>
      <c r="N15" s="31">
        <f t="shared" ref="N15" si="0">SUM(D15:L15)</f>
        <v>-17525391</v>
      </c>
      <c r="O15" s="36"/>
      <c r="P15" s="31">
        <f>SUM(N15:O15)</f>
        <v>-17525391</v>
      </c>
    </row>
    <row r="16" spans="1:20" ht="6" customHeight="1">
      <c r="A16" s="58"/>
      <c r="B16" s="13"/>
      <c r="C16" s="36"/>
      <c r="D16" s="30"/>
      <c r="E16" s="36"/>
      <c r="F16" s="30"/>
      <c r="G16" s="36"/>
      <c r="H16" s="30"/>
      <c r="I16" s="36"/>
      <c r="J16" s="30"/>
      <c r="K16" s="36"/>
      <c r="L16" s="30"/>
      <c r="M16" s="36"/>
      <c r="N16" s="30"/>
      <c r="O16" s="36"/>
      <c r="P16" s="30"/>
    </row>
    <row r="17" spans="1:16" ht="21.75" customHeight="1" thickBot="1">
      <c r="A17" s="29" t="s">
        <v>148</v>
      </c>
      <c r="B17" s="13"/>
      <c r="C17" s="36"/>
      <c r="D17" s="38">
        <f>SUM(D13:D16)</f>
        <v>215000000</v>
      </c>
      <c r="E17" s="36"/>
      <c r="F17" s="38">
        <f>SUM(F13:F16)</f>
        <v>365378656</v>
      </c>
      <c r="G17" s="36"/>
      <c r="H17" s="38">
        <f>SUM(H13:H16)</f>
        <v>2675000</v>
      </c>
      <c r="I17" s="36"/>
      <c r="J17" s="38">
        <f>SUM(J13:J16)</f>
        <v>5760269</v>
      </c>
      <c r="K17" s="36"/>
      <c r="L17" s="38">
        <f>SUM(L13:L16)</f>
        <v>2730615</v>
      </c>
      <c r="M17" s="36"/>
      <c r="N17" s="38">
        <f>SUM(D17:L17)</f>
        <v>591544540</v>
      </c>
      <c r="O17" s="36"/>
      <c r="P17" s="38">
        <f>SUM(P13:P16)</f>
        <v>591544540</v>
      </c>
    </row>
    <row r="18" spans="1:16" ht="21.75" customHeight="1" thickTop="1">
      <c r="A18" s="29"/>
      <c r="B18" s="13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</row>
    <row r="19" spans="1:16" ht="21.75" customHeight="1">
      <c r="A19" s="29"/>
      <c r="B19" s="13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</row>
    <row r="20" spans="1:16" ht="21.75" customHeight="1">
      <c r="A20" s="29"/>
      <c r="B20" s="13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</row>
    <row r="21" spans="1:16" ht="21.75" customHeight="1">
      <c r="A21" s="29"/>
      <c r="B21" s="13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</row>
    <row r="22" spans="1:16" ht="21.75" customHeight="1">
      <c r="A22" s="29"/>
      <c r="B22" s="13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</row>
    <row r="23" spans="1:16" ht="21.75" customHeight="1">
      <c r="A23" s="29"/>
      <c r="B23" s="13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</row>
    <row r="24" spans="1:16" ht="21.75" customHeight="1">
      <c r="A24" s="29"/>
      <c r="B24" s="13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</row>
    <row r="25" spans="1:16" ht="7.5" customHeight="1">
      <c r="A25" s="29"/>
      <c r="B25" s="13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</row>
    <row r="26" spans="1:16" ht="21.9" customHeight="1">
      <c r="A26" s="85" t="s">
        <v>87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</row>
    <row r="27" spans="1:16" ht="21.75" customHeight="1">
      <c r="A27" s="29"/>
      <c r="B27" s="13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</row>
    <row r="28" spans="1:16" ht="21.75" customHeight="1">
      <c r="A28" s="29"/>
      <c r="B28" s="58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</row>
    <row r="29" spans="1:16" ht="21.75" customHeight="1">
      <c r="A29" s="29"/>
      <c r="B29" s="13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</row>
    <row r="30" spans="1:16" ht="21.75" customHeight="1">
      <c r="A30" s="29"/>
      <c r="B30" s="13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</row>
    <row r="31" spans="1:16" ht="21.75" customHeight="1">
      <c r="A31" s="29"/>
      <c r="B31" s="13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</row>
    <row r="32" spans="1:16" ht="21.75" customHeight="1">
      <c r="A32" s="29"/>
      <c r="B32" s="13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</row>
    <row r="33" spans="1:16" ht="21.75" customHeight="1">
      <c r="A33" s="29"/>
      <c r="B33" s="13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</row>
    <row r="34" spans="1:16" ht="21.75" customHeight="1">
      <c r="A34" s="29"/>
      <c r="B34" s="13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</row>
    <row r="35" spans="1:16" ht="21.75" customHeight="1">
      <c r="A35" s="29"/>
      <c r="B35" s="13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</row>
    <row r="36" spans="1:16" ht="21.75" customHeight="1">
      <c r="A36" s="29"/>
      <c r="B36" s="13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</row>
  </sheetData>
  <mergeCells count="4">
    <mergeCell ref="A26:P26"/>
    <mergeCell ref="H7:J7"/>
    <mergeCell ref="D5:P5"/>
    <mergeCell ref="D6:N6"/>
  </mergeCells>
  <pageMargins left="0.5" right="0.5" top="0.5" bottom="0.6" header="0.49" footer="0.4"/>
  <pageSetup paperSize="9" firstPageNumber="7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1B995-1802-4C58-A3AE-59C66202B035}">
  <dimension ref="A1:R38"/>
  <sheetViews>
    <sheetView topLeftCell="A14" zoomScale="107" zoomScaleNormal="107" zoomScaleSheetLayoutView="100" workbookViewId="0">
      <selection activeCell="Q30" sqref="Q30"/>
    </sheetView>
  </sheetViews>
  <sheetFormatPr defaultColWidth="10.5546875" defaultRowHeight="21.75" customHeight="1"/>
  <cols>
    <col min="1" max="1" width="1.6640625" style="26" customWidth="1"/>
    <col min="2" max="2" width="50.44140625" style="26" customWidth="1"/>
    <col min="3" max="3" width="3.109375" style="42" customWidth="1"/>
    <col min="4" max="4" width="12.6640625" style="42" customWidth="1"/>
    <col min="5" max="5" width="0.6640625" style="42" customWidth="1"/>
    <col min="6" max="6" width="12.6640625" style="42" customWidth="1"/>
    <col min="7" max="7" width="0.6640625" style="42" customWidth="1"/>
    <col min="8" max="8" width="12.6640625" style="28" customWidth="1"/>
    <col min="9" max="9" width="0.6640625" style="28" customWidth="1"/>
    <col min="10" max="10" width="12.6640625" style="28" customWidth="1"/>
    <col min="11" max="11" width="0.6640625" style="28" customWidth="1"/>
    <col min="12" max="12" width="12.6640625" style="28" customWidth="1"/>
    <col min="13" max="13" width="0.6640625" style="28" customWidth="1"/>
    <col min="14" max="14" width="12.6640625" style="42" customWidth="1"/>
    <col min="15" max="231" width="10.5546875" style="26"/>
    <col min="232" max="232" width="2" style="26" customWidth="1"/>
    <col min="233" max="233" width="68.109375" style="26" customWidth="1"/>
    <col min="234" max="234" width="9" style="26" customWidth="1"/>
    <col min="235" max="235" width="0.88671875" style="26" customWidth="1"/>
    <col min="236" max="236" width="13.5546875" style="26" customWidth="1"/>
    <col min="237" max="237" width="0.88671875" style="26" customWidth="1"/>
    <col min="238" max="238" width="15.109375" style="26" customWidth="1"/>
    <col min="239" max="239" width="0.88671875" style="26" customWidth="1"/>
    <col min="240" max="240" width="14.5546875" style="26" customWidth="1"/>
    <col min="241" max="241" width="11.44140625" style="26" bestFit="1" customWidth="1"/>
    <col min="242" max="487" width="10.5546875" style="26"/>
    <col min="488" max="488" width="2" style="26" customWidth="1"/>
    <col min="489" max="489" width="68.109375" style="26" customWidth="1"/>
    <col min="490" max="490" width="9" style="26" customWidth="1"/>
    <col min="491" max="491" width="0.88671875" style="26" customWidth="1"/>
    <col min="492" max="492" width="13.5546875" style="26" customWidth="1"/>
    <col min="493" max="493" width="0.88671875" style="26" customWidth="1"/>
    <col min="494" max="494" width="15.109375" style="26" customWidth="1"/>
    <col min="495" max="495" width="0.88671875" style="26" customWidth="1"/>
    <col min="496" max="496" width="14.5546875" style="26" customWidth="1"/>
    <col min="497" max="497" width="11.44140625" style="26" bestFit="1" customWidth="1"/>
    <col min="498" max="743" width="10.5546875" style="26"/>
    <col min="744" max="744" width="2" style="26" customWidth="1"/>
    <col min="745" max="745" width="68.109375" style="26" customWidth="1"/>
    <col min="746" max="746" width="9" style="26" customWidth="1"/>
    <col min="747" max="747" width="0.88671875" style="26" customWidth="1"/>
    <col min="748" max="748" width="13.5546875" style="26" customWidth="1"/>
    <col min="749" max="749" width="0.88671875" style="26" customWidth="1"/>
    <col min="750" max="750" width="15.109375" style="26" customWidth="1"/>
    <col min="751" max="751" width="0.88671875" style="26" customWidth="1"/>
    <col min="752" max="752" width="14.5546875" style="26" customWidth="1"/>
    <col min="753" max="753" width="11.44140625" style="26" bestFit="1" customWidth="1"/>
    <col min="754" max="999" width="10.5546875" style="26"/>
    <col min="1000" max="1000" width="2" style="26" customWidth="1"/>
    <col min="1001" max="1001" width="68.109375" style="26" customWidth="1"/>
    <col min="1002" max="1002" width="9" style="26" customWidth="1"/>
    <col min="1003" max="1003" width="0.88671875" style="26" customWidth="1"/>
    <col min="1004" max="1004" width="13.5546875" style="26" customWidth="1"/>
    <col min="1005" max="1005" width="0.88671875" style="26" customWidth="1"/>
    <col min="1006" max="1006" width="15.109375" style="26" customWidth="1"/>
    <col min="1007" max="1007" width="0.88671875" style="26" customWidth="1"/>
    <col min="1008" max="1008" width="14.5546875" style="26" customWidth="1"/>
    <col min="1009" max="1009" width="11.44140625" style="26" bestFit="1" customWidth="1"/>
    <col min="1010" max="1255" width="10.5546875" style="26"/>
    <col min="1256" max="1256" width="2" style="26" customWidth="1"/>
    <col min="1257" max="1257" width="68.109375" style="26" customWidth="1"/>
    <col min="1258" max="1258" width="9" style="26" customWidth="1"/>
    <col min="1259" max="1259" width="0.88671875" style="26" customWidth="1"/>
    <col min="1260" max="1260" width="13.5546875" style="26" customWidth="1"/>
    <col min="1261" max="1261" width="0.88671875" style="26" customWidth="1"/>
    <col min="1262" max="1262" width="15.109375" style="26" customWidth="1"/>
    <col min="1263" max="1263" width="0.88671875" style="26" customWidth="1"/>
    <col min="1264" max="1264" width="14.5546875" style="26" customWidth="1"/>
    <col min="1265" max="1265" width="11.44140625" style="26" bestFit="1" customWidth="1"/>
    <col min="1266" max="1511" width="10.5546875" style="26"/>
    <col min="1512" max="1512" width="2" style="26" customWidth="1"/>
    <col min="1513" max="1513" width="68.109375" style="26" customWidth="1"/>
    <col min="1514" max="1514" width="9" style="26" customWidth="1"/>
    <col min="1515" max="1515" width="0.88671875" style="26" customWidth="1"/>
    <col min="1516" max="1516" width="13.5546875" style="26" customWidth="1"/>
    <col min="1517" max="1517" width="0.88671875" style="26" customWidth="1"/>
    <col min="1518" max="1518" width="15.109375" style="26" customWidth="1"/>
    <col min="1519" max="1519" width="0.88671875" style="26" customWidth="1"/>
    <col min="1520" max="1520" width="14.5546875" style="26" customWidth="1"/>
    <col min="1521" max="1521" width="11.44140625" style="26" bestFit="1" customWidth="1"/>
    <col min="1522" max="1767" width="10.5546875" style="26"/>
    <col min="1768" max="1768" width="2" style="26" customWidth="1"/>
    <col min="1769" max="1769" width="68.109375" style="26" customWidth="1"/>
    <col min="1770" max="1770" width="9" style="26" customWidth="1"/>
    <col min="1771" max="1771" width="0.88671875" style="26" customWidth="1"/>
    <col min="1772" max="1772" width="13.5546875" style="26" customWidth="1"/>
    <col min="1773" max="1773" width="0.88671875" style="26" customWidth="1"/>
    <col min="1774" max="1774" width="15.109375" style="26" customWidth="1"/>
    <col min="1775" max="1775" width="0.88671875" style="26" customWidth="1"/>
    <col min="1776" max="1776" width="14.5546875" style="26" customWidth="1"/>
    <col min="1777" max="1777" width="11.44140625" style="26" bestFit="1" customWidth="1"/>
    <col min="1778" max="2023" width="10.5546875" style="26"/>
    <col min="2024" max="2024" width="2" style="26" customWidth="1"/>
    <col min="2025" max="2025" width="68.109375" style="26" customWidth="1"/>
    <col min="2026" max="2026" width="9" style="26" customWidth="1"/>
    <col min="2027" max="2027" width="0.88671875" style="26" customWidth="1"/>
    <col min="2028" max="2028" width="13.5546875" style="26" customWidth="1"/>
    <col min="2029" max="2029" width="0.88671875" style="26" customWidth="1"/>
    <col min="2030" max="2030" width="15.109375" style="26" customWidth="1"/>
    <col min="2031" max="2031" width="0.88671875" style="26" customWidth="1"/>
    <col min="2032" max="2032" width="14.5546875" style="26" customWidth="1"/>
    <col min="2033" max="2033" width="11.44140625" style="26" bestFit="1" customWidth="1"/>
    <col min="2034" max="2279" width="10.5546875" style="26"/>
    <col min="2280" max="2280" width="2" style="26" customWidth="1"/>
    <col min="2281" max="2281" width="68.109375" style="26" customWidth="1"/>
    <col min="2282" max="2282" width="9" style="26" customWidth="1"/>
    <col min="2283" max="2283" width="0.88671875" style="26" customWidth="1"/>
    <col min="2284" max="2284" width="13.5546875" style="26" customWidth="1"/>
    <col min="2285" max="2285" width="0.88671875" style="26" customWidth="1"/>
    <col min="2286" max="2286" width="15.109375" style="26" customWidth="1"/>
    <col min="2287" max="2287" width="0.88671875" style="26" customWidth="1"/>
    <col min="2288" max="2288" width="14.5546875" style="26" customWidth="1"/>
    <col min="2289" max="2289" width="11.44140625" style="26" bestFit="1" customWidth="1"/>
    <col min="2290" max="2535" width="10.5546875" style="26"/>
    <col min="2536" max="2536" width="2" style="26" customWidth="1"/>
    <col min="2537" max="2537" width="68.109375" style="26" customWidth="1"/>
    <col min="2538" max="2538" width="9" style="26" customWidth="1"/>
    <col min="2539" max="2539" width="0.88671875" style="26" customWidth="1"/>
    <col min="2540" max="2540" width="13.5546875" style="26" customWidth="1"/>
    <col min="2541" max="2541" width="0.88671875" style="26" customWidth="1"/>
    <col min="2542" max="2542" width="15.109375" style="26" customWidth="1"/>
    <col min="2543" max="2543" width="0.88671875" style="26" customWidth="1"/>
    <col min="2544" max="2544" width="14.5546875" style="26" customWidth="1"/>
    <col min="2545" max="2545" width="11.44140625" style="26" bestFit="1" customWidth="1"/>
    <col min="2546" max="2791" width="10.5546875" style="26"/>
    <col min="2792" max="2792" width="2" style="26" customWidth="1"/>
    <col min="2793" max="2793" width="68.109375" style="26" customWidth="1"/>
    <col min="2794" max="2794" width="9" style="26" customWidth="1"/>
    <col min="2795" max="2795" width="0.88671875" style="26" customWidth="1"/>
    <col min="2796" max="2796" width="13.5546875" style="26" customWidth="1"/>
    <col min="2797" max="2797" width="0.88671875" style="26" customWidth="1"/>
    <col min="2798" max="2798" width="15.109375" style="26" customWidth="1"/>
    <col min="2799" max="2799" width="0.88671875" style="26" customWidth="1"/>
    <col min="2800" max="2800" width="14.5546875" style="26" customWidth="1"/>
    <col min="2801" max="2801" width="11.44140625" style="26" bestFit="1" customWidth="1"/>
    <col min="2802" max="3047" width="10.5546875" style="26"/>
    <col min="3048" max="3048" width="2" style="26" customWidth="1"/>
    <col min="3049" max="3049" width="68.109375" style="26" customWidth="1"/>
    <col min="3050" max="3050" width="9" style="26" customWidth="1"/>
    <col min="3051" max="3051" width="0.88671875" style="26" customWidth="1"/>
    <col min="3052" max="3052" width="13.5546875" style="26" customWidth="1"/>
    <col min="3053" max="3053" width="0.88671875" style="26" customWidth="1"/>
    <col min="3054" max="3054" width="15.109375" style="26" customWidth="1"/>
    <col min="3055" max="3055" width="0.88671875" style="26" customWidth="1"/>
    <col min="3056" max="3056" width="14.5546875" style="26" customWidth="1"/>
    <col min="3057" max="3057" width="11.44140625" style="26" bestFit="1" customWidth="1"/>
    <col min="3058" max="3303" width="10.5546875" style="26"/>
    <col min="3304" max="3304" width="2" style="26" customWidth="1"/>
    <col min="3305" max="3305" width="68.109375" style="26" customWidth="1"/>
    <col min="3306" max="3306" width="9" style="26" customWidth="1"/>
    <col min="3307" max="3307" width="0.88671875" style="26" customWidth="1"/>
    <col min="3308" max="3308" width="13.5546875" style="26" customWidth="1"/>
    <col min="3309" max="3309" width="0.88671875" style="26" customWidth="1"/>
    <col min="3310" max="3310" width="15.109375" style="26" customWidth="1"/>
    <col min="3311" max="3311" width="0.88671875" style="26" customWidth="1"/>
    <col min="3312" max="3312" width="14.5546875" style="26" customWidth="1"/>
    <col min="3313" max="3313" width="11.44140625" style="26" bestFit="1" customWidth="1"/>
    <col min="3314" max="3559" width="10.5546875" style="26"/>
    <col min="3560" max="3560" width="2" style="26" customWidth="1"/>
    <col min="3561" max="3561" width="68.109375" style="26" customWidth="1"/>
    <col min="3562" max="3562" width="9" style="26" customWidth="1"/>
    <col min="3563" max="3563" width="0.88671875" style="26" customWidth="1"/>
    <col min="3564" max="3564" width="13.5546875" style="26" customWidth="1"/>
    <col min="3565" max="3565" width="0.88671875" style="26" customWidth="1"/>
    <col min="3566" max="3566" width="15.109375" style="26" customWidth="1"/>
    <col min="3567" max="3567" width="0.88671875" style="26" customWidth="1"/>
    <col min="3568" max="3568" width="14.5546875" style="26" customWidth="1"/>
    <col min="3569" max="3569" width="11.44140625" style="26" bestFit="1" customWidth="1"/>
    <col min="3570" max="3815" width="10.5546875" style="26"/>
    <col min="3816" max="3816" width="2" style="26" customWidth="1"/>
    <col min="3817" max="3817" width="68.109375" style="26" customWidth="1"/>
    <col min="3818" max="3818" width="9" style="26" customWidth="1"/>
    <col min="3819" max="3819" width="0.88671875" style="26" customWidth="1"/>
    <col min="3820" max="3820" width="13.5546875" style="26" customWidth="1"/>
    <col min="3821" max="3821" width="0.88671875" style="26" customWidth="1"/>
    <col min="3822" max="3822" width="15.109375" style="26" customWidth="1"/>
    <col min="3823" max="3823" width="0.88671875" style="26" customWidth="1"/>
    <col min="3824" max="3824" width="14.5546875" style="26" customWidth="1"/>
    <col min="3825" max="3825" width="11.44140625" style="26" bestFit="1" customWidth="1"/>
    <col min="3826" max="4071" width="10.5546875" style="26"/>
    <col min="4072" max="4072" width="2" style="26" customWidth="1"/>
    <col min="4073" max="4073" width="68.109375" style="26" customWidth="1"/>
    <col min="4074" max="4074" width="9" style="26" customWidth="1"/>
    <col min="4075" max="4075" width="0.88671875" style="26" customWidth="1"/>
    <col min="4076" max="4076" width="13.5546875" style="26" customWidth="1"/>
    <col min="4077" max="4077" width="0.88671875" style="26" customWidth="1"/>
    <col min="4078" max="4078" width="15.109375" style="26" customWidth="1"/>
    <col min="4079" max="4079" width="0.88671875" style="26" customWidth="1"/>
    <col min="4080" max="4080" width="14.5546875" style="26" customWidth="1"/>
    <col min="4081" max="4081" width="11.44140625" style="26" bestFit="1" customWidth="1"/>
    <col min="4082" max="4327" width="10.5546875" style="26"/>
    <col min="4328" max="4328" width="2" style="26" customWidth="1"/>
    <col min="4329" max="4329" width="68.109375" style="26" customWidth="1"/>
    <col min="4330" max="4330" width="9" style="26" customWidth="1"/>
    <col min="4331" max="4331" width="0.88671875" style="26" customWidth="1"/>
    <col min="4332" max="4332" width="13.5546875" style="26" customWidth="1"/>
    <col min="4333" max="4333" width="0.88671875" style="26" customWidth="1"/>
    <col min="4334" max="4334" width="15.109375" style="26" customWidth="1"/>
    <col min="4335" max="4335" width="0.88671875" style="26" customWidth="1"/>
    <col min="4336" max="4336" width="14.5546875" style="26" customWidth="1"/>
    <col min="4337" max="4337" width="11.44140625" style="26" bestFit="1" customWidth="1"/>
    <col min="4338" max="4583" width="10.5546875" style="26"/>
    <col min="4584" max="4584" width="2" style="26" customWidth="1"/>
    <col min="4585" max="4585" width="68.109375" style="26" customWidth="1"/>
    <col min="4586" max="4586" width="9" style="26" customWidth="1"/>
    <col min="4587" max="4587" width="0.88671875" style="26" customWidth="1"/>
    <col min="4588" max="4588" width="13.5546875" style="26" customWidth="1"/>
    <col min="4589" max="4589" width="0.88671875" style="26" customWidth="1"/>
    <col min="4590" max="4590" width="15.109375" style="26" customWidth="1"/>
    <col min="4591" max="4591" width="0.88671875" style="26" customWidth="1"/>
    <col min="4592" max="4592" width="14.5546875" style="26" customWidth="1"/>
    <col min="4593" max="4593" width="11.44140625" style="26" bestFit="1" customWidth="1"/>
    <col min="4594" max="4839" width="10.5546875" style="26"/>
    <col min="4840" max="4840" width="2" style="26" customWidth="1"/>
    <col min="4841" max="4841" width="68.109375" style="26" customWidth="1"/>
    <col min="4842" max="4842" width="9" style="26" customWidth="1"/>
    <col min="4843" max="4843" width="0.88671875" style="26" customWidth="1"/>
    <col min="4844" max="4844" width="13.5546875" style="26" customWidth="1"/>
    <col min="4845" max="4845" width="0.88671875" style="26" customWidth="1"/>
    <col min="4846" max="4846" width="15.109375" style="26" customWidth="1"/>
    <col min="4847" max="4847" width="0.88671875" style="26" customWidth="1"/>
    <col min="4848" max="4848" width="14.5546875" style="26" customWidth="1"/>
    <col min="4849" max="4849" width="11.44140625" style="26" bestFit="1" customWidth="1"/>
    <col min="4850" max="5095" width="10.5546875" style="26"/>
    <col min="5096" max="5096" width="2" style="26" customWidth="1"/>
    <col min="5097" max="5097" width="68.109375" style="26" customWidth="1"/>
    <col min="5098" max="5098" width="9" style="26" customWidth="1"/>
    <col min="5099" max="5099" width="0.88671875" style="26" customWidth="1"/>
    <col min="5100" max="5100" width="13.5546875" style="26" customWidth="1"/>
    <col min="5101" max="5101" width="0.88671875" style="26" customWidth="1"/>
    <col min="5102" max="5102" width="15.109375" style="26" customWidth="1"/>
    <col min="5103" max="5103" width="0.88671875" style="26" customWidth="1"/>
    <col min="5104" max="5104" width="14.5546875" style="26" customWidth="1"/>
    <col min="5105" max="5105" width="11.44140625" style="26" bestFit="1" customWidth="1"/>
    <col min="5106" max="5351" width="10.5546875" style="26"/>
    <col min="5352" max="5352" width="2" style="26" customWidth="1"/>
    <col min="5353" max="5353" width="68.109375" style="26" customWidth="1"/>
    <col min="5354" max="5354" width="9" style="26" customWidth="1"/>
    <col min="5355" max="5355" width="0.88671875" style="26" customWidth="1"/>
    <col min="5356" max="5356" width="13.5546875" style="26" customWidth="1"/>
    <col min="5357" max="5357" width="0.88671875" style="26" customWidth="1"/>
    <col min="5358" max="5358" width="15.109375" style="26" customWidth="1"/>
    <col min="5359" max="5359" width="0.88671875" style="26" customWidth="1"/>
    <col min="5360" max="5360" width="14.5546875" style="26" customWidth="1"/>
    <col min="5361" max="5361" width="11.44140625" style="26" bestFit="1" customWidth="1"/>
    <col min="5362" max="5607" width="10.5546875" style="26"/>
    <col min="5608" max="5608" width="2" style="26" customWidth="1"/>
    <col min="5609" max="5609" width="68.109375" style="26" customWidth="1"/>
    <col min="5610" max="5610" width="9" style="26" customWidth="1"/>
    <col min="5611" max="5611" width="0.88671875" style="26" customWidth="1"/>
    <col min="5612" max="5612" width="13.5546875" style="26" customWidth="1"/>
    <col min="5613" max="5613" width="0.88671875" style="26" customWidth="1"/>
    <col min="5614" max="5614" width="15.109375" style="26" customWidth="1"/>
    <col min="5615" max="5615" width="0.88671875" style="26" customWidth="1"/>
    <col min="5616" max="5616" width="14.5546875" style="26" customWidth="1"/>
    <col min="5617" max="5617" width="11.44140625" style="26" bestFit="1" customWidth="1"/>
    <col min="5618" max="5863" width="10.5546875" style="26"/>
    <col min="5864" max="5864" width="2" style="26" customWidth="1"/>
    <col min="5865" max="5865" width="68.109375" style="26" customWidth="1"/>
    <col min="5866" max="5866" width="9" style="26" customWidth="1"/>
    <col min="5867" max="5867" width="0.88671875" style="26" customWidth="1"/>
    <col min="5868" max="5868" width="13.5546875" style="26" customWidth="1"/>
    <col min="5869" max="5869" width="0.88671875" style="26" customWidth="1"/>
    <col min="5870" max="5870" width="15.109375" style="26" customWidth="1"/>
    <col min="5871" max="5871" width="0.88671875" style="26" customWidth="1"/>
    <col min="5872" max="5872" width="14.5546875" style="26" customWidth="1"/>
    <col min="5873" max="5873" width="11.44140625" style="26" bestFit="1" customWidth="1"/>
    <col min="5874" max="6119" width="10.5546875" style="26"/>
    <col min="6120" max="6120" width="2" style="26" customWidth="1"/>
    <col min="6121" max="6121" width="68.109375" style="26" customWidth="1"/>
    <col min="6122" max="6122" width="9" style="26" customWidth="1"/>
    <col min="6123" max="6123" width="0.88671875" style="26" customWidth="1"/>
    <col min="6124" max="6124" width="13.5546875" style="26" customWidth="1"/>
    <col min="6125" max="6125" width="0.88671875" style="26" customWidth="1"/>
    <col min="6126" max="6126" width="15.109375" style="26" customWidth="1"/>
    <col min="6127" max="6127" width="0.88671875" style="26" customWidth="1"/>
    <col min="6128" max="6128" width="14.5546875" style="26" customWidth="1"/>
    <col min="6129" max="6129" width="11.44140625" style="26" bestFit="1" customWidth="1"/>
    <col min="6130" max="6375" width="10.5546875" style="26"/>
    <col min="6376" max="6376" width="2" style="26" customWidth="1"/>
    <col min="6377" max="6377" width="68.109375" style="26" customWidth="1"/>
    <col min="6378" max="6378" width="9" style="26" customWidth="1"/>
    <col min="6379" max="6379" width="0.88671875" style="26" customWidth="1"/>
    <col min="6380" max="6380" width="13.5546875" style="26" customWidth="1"/>
    <col min="6381" max="6381" width="0.88671875" style="26" customWidth="1"/>
    <col min="6382" max="6382" width="15.109375" style="26" customWidth="1"/>
    <col min="6383" max="6383" width="0.88671875" style="26" customWidth="1"/>
    <col min="6384" max="6384" width="14.5546875" style="26" customWidth="1"/>
    <col min="6385" max="6385" width="11.44140625" style="26" bestFit="1" customWidth="1"/>
    <col min="6386" max="6631" width="10.5546875" style="26"/>
    <col min="6632" max="6632" width="2" style="26" customWidth="1"/>
    <col min="6633" max="6633" width="68.109375" style="26" customWidth="1"/>
    <col min="6634" max="6634" width="9" style="26" customWidth="1"/>
    <col min="6635" max="6635" width="0.88671875" style="26" customWidth="1"/>
    <col min="6636" max="6636" width="13.5546875" style="26" customWidth="1"/>
    <col min="6637" max="6637" width="0.88671875" style="26" customWidth="1"/>
    <col min="6638" max="6638" width="15.109375" style="26" customWidth="1"/>
    <col min="6639" max="6639" width="0.88671875" style="26" customWidth="1"/>
    <col min="6640" max="6640" width="14.5546875" style="26" customWidth="1"/>
    <col min="6641" max="6641" width="11.44140625" style="26" bestFit="1" customWidth="1"/>
    <col min="6642" max="6887" width="10.5546875" style="26"/>
    <col min="6888" max="6888" width="2" style="26" customWidth="1"/>
    <col min="6889" max="6889" width="68.109375" style="26" customWidth="1"/>
    <col min="6890" max="6890" width="9" style="26" customWidth="1"/>
    <col min="6891" max="6891" width="0.88671875" style="26" customWidth="1"/>
    <col min="6892" max="6892" width="13.5546875" style="26" customWidth="1"/>
    <col min="6893" max="6893" width="0.88671875" style="26" customWidth="1"/>
    <col min="6894" max="6894" width="15.109375" style="26" customWidth="1"/>
    <col min="6895" max="6895" width="0.88671875" style="26" customWidth="1"/>
    <col min="6896" max="6896" width="14.5546875" style="26" customWidth="1"/>
    <col min="6897" max="6897" width="11.44140625" style="26" bestFit="1" customWidth="1"/>
    <col min="6898" max="7143" width="10.5546875" style="26"/>
    <col min="7144" max="7144" width="2" style="26" customWidth="1"/>
    <col min="7145" max="7145" width="68.109375" style="26" customWidth="1"/>
    <col min="7146" max="7146" width="9" style="26" customWidth="1"/>
    <col min="7147" max="7147" width="0.88671875" style="26" customWidth="1"/>
    <col min="7148" max="7148" width="13.5546875" style="26" customWidth="1"/>
    <col min="7149" max="7149" width="0.88671875" style="26" customWidth="1"/>
    <col min="7150" max="7150" width="15.109375" style="26" customWidth="1"/>
    <col min="7151" max="7151" width="0.88671875" style="26" customWidth="1"/>
    <col min="7152" max="7152" width="14.5546875" style="26" customWidth="1"/>
    <col min="7153" max="7153" width="11.44140625" style="26" bestFit="1" customWidth="1"/>
    <col min="7154" max="7399" width="10.5546875" style="26"/>
    <col min="7400" max="7400" width="2" style="26" customWidth="1"/>
    <col min="7401" max="7401" width="68.109375" style="26" customWidth="1"/>
    <col min="7402" max="7402" width="9" style="26" customWidth="1"/>
    <col min="7403" max="7403" width="0.88671875" style="26" customWidth="1"/>
    <col min="7404" max="7404" width="13.5546875" style="26" customWidth="1"/>
    <col min="7405" max="7405" width="0.88671875" style="26" customWidth="1"/>
    <col min="7406" max="7406" width="15.109375" style="26" customWidth="1"/>
    <col min="7407" max="7407" width="0.88671875" style="26" customWidth="1"/>
    <col min="7408" max="7408" width="14.5546875" style="26" customWidth="1"/>
    <col min="7409" max="7409" width="11.44140625" style="26" bestFit="1" customWidth="1"/>
    <col min="7410" max="7655" width="10.5546875" style="26"/>
    <col min="7656" max="7656" width="2" style="26" customWidth="1"/>
    <col min="7657" max="7657" width="68.109375" style="26" customWidth="1"/>
    <col min="7658" max="7658" width="9" style="26" customWidth="1"/>
    <col min="7659" max="7659" width="0.88671875" style="26" customWidth="1"/>
    <col min="7660" max="7660" width="13.5546875" style="26" customWidth="1"/>
    <col min="7661" max="7661" width="0.88671875" style="26" customWidth="1"/>
    <col min="7662" max="7662" width="15.109375" style="26" customWidth="1"/>
    <col min="7663" max="7663" width="0.88671875" style="26" customWidth="1"/>
    <col min="7664" max="7664" width="14.5546875" style="26" customWidth="1"/>
    <col min="7665" max="7665" width="11.44140625" style="26" bestFit="1" customWidth="1"/>
    <col min="7666" max="7911" width="10.5546875" style="26"/>
    <col min="7912" max="7912" width="2" style="26" customWidth="1"/>
    <col min="7913" max="7913" width="68.109375" style="26" customWidth="1"/>
    <col min="7914" max="7914" width="9" style="26" customWidth="1"/>
    <col min="7915" max="7915" width="0.88671875" style="26" customWidth="1"/>
    <col min="7916" max="7916" width="13.5546875" style="26" customWidth="1"/>
    <col min="7917" max="7917" width="0.88671875" style="26" customWidth="1"/>
    <col min="7918" max="7918" width="15.109375" style="26" customWidth="1"/>
    <col min="7919" max="7919" width="0.88671875" style="26" customWidth="1"/>
    <col min="7920" max="7920" width="14.5546875" style="26" customWidth="1"/>
    <col min="7921" max="7921" width="11.44140625" style="26" bestFit="1" customWidth="1"/>
    <col min="7922" max="8167" width="10.5546875" style="26"/>
    <col min="8168" max="8168" width="2" style="26" customWidth="1"/>
    <col min="8169" max="8169" width="68.109375" style="26" customWidth="1"/>
    <col min="8170" max="8170" width="9" style="26" customWidth="1"/>
    <col min="8171" max="8171" width="0.88671875" style="26" customWidth="1"/>
    <col min="8172" max="8172" width="13.5546875" style="26" customWidth="1"/>
    <col min="8173" max="8173" width="0.88671875" style="26" customWidth="1"/>
    <col min="8174" max="8174" width="15.109375" style="26" customWidth="1"/>
    <col min="8175" max="8175" width="0.88671875" style="26" customWidth="1"/>
    <col min="8176" max="8176" width="14.5546875" style="26" customWidth="1"/>
    <col min="8177" max="8177" width="11.44140625" style="26" bestFit="1" customWidth="1"/>
    <col min="8178" max="8423" width="10.5546875" style="26"/>
    <col min="8424" max="8424" width="2" style="26" customWidth="1"/>
    <col min="8425" max="8425" width="68.109375" style="26" customWidth="1"/>
    <col min="8426" max="8426" width="9" style="26" customWidth="1"/>
    <col min="8427" max="8427" width="0.88671875" style="26" customWidth="1"/>
    <col min="8428" max="8428" width="13.5546875" style="26" customWidth="1"/>
    <col min="8429" max="8429" width="0.88671875" style="26" customWidth="1"/>
    <col min="8430" max="8430" width="15.109375" style="26" customWidth="1"/>
    <col min="8431" max="8431" width="0.88671875" style="26" customWidth="1"/>
    <col min="8432" max="8432" width="14.5546875" style="26" customWidth="1"/>
    <col min="8433" max="8433" width="11.44140625" style="26" bestFit="1" customWidth="1"/>
    <col min="8434" max="8679" width="10.5546875" style="26"/>
    <col min="8680" max="8680" width="2" style="26" customWidth="1"/>
    <col min="8681" max="8681" width="68.109375" style="26" customWidth="1"/>
    <col min="8682" max="8682" width="9" style="26" customWidth="1"/>
    <col min="8683" max="8683" width="0.88671875" style="26" customWidth="1"/>
    <col min="8684" max="8684" width="13.5546875" style="26" customWidth="1"/>
    <col min="8685" max="8685" width="0.88671875" style="26" customWidth="1"/>
    <col min="8686" max="8686" width="15.109375" style="26" customWidth="1"/>
    <col min="8687" max="8687" width="0.88671875" style="26" customWidth="1"/>
    <col min="8688" max="8688" width="14.5546875" style="26" customWidth="1"/>
    <col min="8689" max="8689" width="11.44140625" style="26" bestFit="1" customWidth="1"/>
    <col min="8690" max="8935" width="10.5546875" style="26"/>
    <col min="8936" max="8936" width="2" style="26" customWidth="1"/>
    <col min="8937" max="8937" width="68.109375" style="26" customWidth="1"/>
    <col min="8938" max="8938" width="9" style="26" customWidth="1"/>
    <col min="8939" max="8939" width="0.88671875" style="26" customWidth="1"/>
    <col min="8940" max="8940" width="13.5546875" style="26" customWidth="1"/>
    <col min="8941" max="8941" width="0.88671875" style="26" customWidth="1"/>
    <col min="8942" max="8942" width="15.109375" style="26" customWidth="1"/>
    <col min="8943" max="8943" width="0.88671875" style="26" customWidth="1"/>
    <col min="8944" max="8944" width="14.5546875" style="26" customWidth="1"/>
    <col min="8945" max="8945" width="11.44140625" style="26" bestFit="1" customWidth="1"/>
    <col min="8946" max="9191" width="10.5546875" style="26"/>
    <col min="9192" max="9192" width="2" style="26" customWidth="1"/>
    <col min="9193" max="9193" width="68.109375" style="26" customWidth="1"/>
    <col min="9194" max="9194" width="9" style="26" customWidth="1"/>
    <col min="9195" max="9195" width="0.88671875" style="26" customWidth="1"/>
    <col min="9196" max="9196" width="13.5546875" style="26" customWidth="1"/>
    <col min="9197" max="9197" width="0.88671875" style="26" customWidth="1"/>
    <col min="9198" max="9198" width="15.109375" style="26" customWidth="1"/>
    <col min="9199" max="9199" width="0.88671875" style="26" customWidth="1"/>
    <col min="9200" max="9200" width="14.5546875" style="26" customWidth="1"/>
    <col min="9201" max="9201" width="11.44140625" style="26" bestFit="1" customWidth="1"/>
    <col min="9202" max="9447" width="10.5546875" style="26"/>
    <col min="9448" max="9448" width="2" style="26" customWidth="1"/>
    <col min="9449" max="9449" width="68.109375" style="26" customWidth="1"/>
    <col min="9450" max="9450" width="9" style="26" customWidth="1"/>
    <col min="9451" max="9451" width="0.88671875" style="26" customWidth="1"/>
    <col min="9452" max="9452" width="13.5546875" style="26" customWidth="1"/>
    <col min="9453" max="9453" width="0.88671875" style="26" customWidth="1"/>
    <col min="9454" max="9454" width="15.109375" style="26" customWidth="1"/>
    <col min="9455" max="9455" width="0.88671875" style="26" customWidth="1"/>
    <col min="9456" max="9456" width="14.5546875" style="26" customWidth="1"/>
    <col min="9457" max="9457" width="11.44140625" style="26" bestFit="1" customWidth="1"/>
    <col min="9458" max="9703" width="10.5546875" style="26"/>
    <col min="9704" max="9704" width="2" style="26" customWidth="1"/>
    <col min="9705" max="9705" width="68.109375" style="26" customWidth="1"/>
    <col min="9706" max="9706" width="9" style="26" customWidth="1"/>
    <col min="9707" max="9707" width="0.88671875" style="26" customWidth="1"/>
    <col min="9708" max="9708" width="13.5546875" style="26" customWidth="1"/>
    <col min="9709" max="9709" width="0.88671875" style="26" customWidth="1"/>
    <col min="9710" max="9710" width="15.109375" style="26" customWidth="1"/>
    <col min="9711" max="9711" width="0.88671875" style="26" customWidth="1"/>
    <col min="9712" max="9712" width="14.5546875" style="26" customWidth="1"/>
    <col min="9713" max="9713" width="11.44140625" style="26" bestFit="1" customWidth="1"/>
    <col min="9714" max="9959" width="10.5546875" style="26"/>
    <col min="9960" max="9960" width="2" style="26" customWidth="1"/>
    <col min="9961" max="9961" width="68.109375" style="26" customWidth="1"/>
    <col min="9962" max="9962" width="9" style="26" customWidth="1"/>
    <col min="9963" max="9963" width="0.88671875" style="26" customWidth="1"/>
    <col min="9964" max="9964" width="13.5546875" style="26" customWidth="1"/>
    <col min="9965" max="9965" width="0.88671875" style="26" customWidth="1"/>
    <col min="9966" max="9966" width="15.109375" style="26" customWidth="1"/>
    <col min="9967" max="9967" width="0.88671875" style="26" customWidth="1"/>
    <col min="9968" max="9968" width="14.5546875" style="26" customWidth="1"/>
    <col min="9969" max="9969" width="11.44140625" style="26" bestFit="1" customWidth="1"/>
    <col min="9970" max="10215" width="10.5546875" style="26"/>
    <col min="10216" max="10216" width="2" style="26" customWidth="1"/>
    <col min="10217" max="10217" width="68.109375" style="26" customWidth="1"/>
    <col min="10218" max="10218" width="9" style="26" customWidth="1"/>
    <col min="10219" max="10219" width="0.88671875" style="26" customWidth="1"/>
    <col min="10220" max="10220" width="13.5546875" style="26" customWidth="1"/>
    <col min="10221" max="10221" width="0.88671875" style="26" customWidth="1"/>
    <col min="10222" max="10222" width="15.109375" style="26" customWidth="1"/>
    <col min="10223" max="10223" width="0.88671875" style="26" customWidth="1"/>
    <col min="10224" max="10224" width="14.5546875" style="26" customWidth="1"/>
    <col min="10225" max="10225" width="11.44140625" style="26" bestFit="1" customWidth="1"/>
    <col min="10226" max="10471" width="10.5546875" style="26"/>
    <col min="10472" max="10472" width="2" style="26" customWidth="1"/>
    <col min="10473" max="10473" width="68.109375" style="26" customWidth="1"/>
    <col min="10474" max="10474" width="9" style="26" customWidth="1"/>
    <col min="10475" max="10475" width="0.88671875" style="26" customWidth="1"/>
    <col min="10476" max="10476" width="13.5546875" style="26" customWidth="1"/>
    <col min="10477" max="10477" width="0.88671875" style="26" customWidth="1"/>
    <col min="10478" max="10478" width="15.109375" style="26" customWidth="1"/>
    <col min="10479" max="10479" width="0.88671875" style="26" customWidth="1"/>
    <col min="10480" max="10480" width="14.5546875" style="26" customWidth="1"/>
    <col min="10481" max="10481" width="11.44140625" style="26" bestFit="1" customWidth="1"/>
    <col min="10482" max="10727" width="10.5546875" style="26"/>
    <col min="10728" max="10728" width="2" style="26" customWidth="1"/>
    <col min="10729" max="10729" width="68.109375" style="26" customWidth="1"/>
    <col min="10730" max="10730" width="9" style="26" customWidth="1"/>
    <col min="10731" max="10731" width="0.88671875" style="26" customWidth="1"/>
    <col min="10732" max="10732" width="13.5546875" style="26" customWidth="1"/>
    <col min="10733" max="10733" width="0.88671875" style="26" customWidth="1"/>
    <col min="10734" max="10734" width="15.109375" style="26" customWidth="1"/>
    <col min="10735" max="10735" width="0.88671875" style="26" customWidth="1"/>
    <col min="10736" max="10736" width="14.5546875" style="26" customWidth="1"/>
    <col min="10737" max="10737" width="11.44140625" style="26" bestFit="1" customWidth="1"/>
    <col min="10738" max="10983" width="10.5546875" style="26"/>
    <col min="10984" max="10984" width="2" style="26" customWidth="1"/>
    <col min="10985" max="10985" width="68.109375" style="26" customWidth="1"/>
    <col min="10986" max="10986" width="9" style="26" customWidth="1"/>
    <col min="10987" max="10987" width="0.88671875" style="26" customWidth="1"/>
    <col min="10988" max="10988" width="13.5546875" style="26" customWidth="1"/>
    <col min="10989" max="10989" width="0.88671875" style="26" customWidth="1"/>
    <col min="10990" max="10990" width="15.109375" style="26" customWidth="1"/>
    <col min="10991" max="10991" width="0.88671875" style="26" customWidth="1"/>
    <col min="10992" max="10992" width="14.5546875" style="26" customWidth="1"/>
    <col min="10993" max="10993" width="11.44140625" style="26" bestFit="1" customWidth="1"/>
    <col min="10994" max="11239" width="10.5546875" style="26"/>
    <col min="11240" max="11240" width="2" style="26" customWidth="1"/>
    <col min="11241" max="11241" width="68.109375" style="26" customWidth="1"/>
    <col min="11242" max="11242" width="9" style="26" customWidth="1"/>
    <col min="11243" max="11243" width="0.88671875" style="26" customWidth="1"/>
    <col min="11244" max="11244" width="13.5546875" style="26" customWidth="1"/>
    <col min="11245" max="11245" width="0.88671875" style="26" customWidth="1"/>
    <col min="11246" max="11246" width="15.109375" style="26" customWidth="1"/>
    <col min="11247" max="11247" width="0.88671875" style="26" customWidth="1"/>
    <col min="11248" max="11248" width="14.5546875" style="26" customWidth="1"/>
    <col min="11249" max="11249" width="11.44140625" style="26" bestFit="1" customWidth="1"/>
    <col min="11250" max="11495" width="10.5546875" style="26"/>
    <col min="11496" max="11496" width="2" style="26" customWidth="1"/>
    <col min="11497" max="11497" width="68.109375" style="26" customWidth="1"/>
    <col min="11498" max="11498" width="9" style="26" customWidth="1"/>
    <col min="11499" max="11499" width="0.88671875" style="26" customWidth="1"/>
    <col min="11500" max="11500" width="13.5546875" style="26" customWidth="1"/>
    <col min="11501" max="11501" width="0.88671875" style="26" customWidth="1"/>
    <col min="11502" max="11502" width="15.109375" style="26" customWidth="1"/>
    <col min="11503" max="11503" width="0.88671875" style="26" customWidth="1"/>
    <col min="11504" max="11504" width="14.5546875" style="26" customWidth="1"/>
    <col min="11505" max="11505" width="11.44140625" style="26" bestFit="1" customWidth="1"/>
    <col min="11506" max="11751" width="10.5546875" style="26"/>
    <col min="11752" max="11752" width="2" style="26" customWidth="1"/>
    <col min="11753" max="11753" width="68.109375" style="26" customWidth="1"/>
    <col min="11754" max="11754" width="9" style="26" customWidth="1"/>
    <col min="11755" max="11755" width="0.88671875" style="26" customWidth="1"/>
    <col min="11756" max="11756" width="13.5546875" style="26" customWidth="1"/>
    <col min="11757" max="11757" width="0.88671875" style="26" customWidth="1"/>
    <col min="11758" max="11758" width="15.109375" style="26" customWidth="1"/>
    <col min="11759" max="11759" width="0.88671875" style="26" customWidth="1"/>
    <col min="11760" max="11760" width="14.5546875" style="26" customWidth="1"/>
    <col min="11761" max="11761" width="11.44140625" style="26" bestFit="1" customWidth="1"/>
    <col min="11762" max="12007" width="10.5546875" style="26"/>
    <col min="12008" max="12008" width="2" style="26" customWidth="1"/>
    <col min="12009" max="12009" width="68.109375" style="26" customWidth="1"/>
    <col min="12010" max="12010" width="9" style="26" customWidth="1"/>
    <col min="12011" max="12011" width="0.88671875" style="26" customWidth="1"/>
    <col min="12012" max="12012" width="13.5546875" style="26" customWidth="1"/>
    <col min="12013" max="12013" width="0.88671875" style="26" customWidth="1"/>
    <col min="12014" max="12014" width="15.109375" style="26" customWidth="1"/>
    <col min="12015" max="12015" width="0.88671875" style="26" customWidth="1"/>
    <col min="12016" max="12016" width="14.5546875" style="26" customWidth="1"/>
    <col min="12017" max="12017" width="11.44140625" style="26" bestFit="1" customWidth="1"/>
    <col min="12018" max="12263" width="10.5546875" style="26"/>
    <col min="12264" max="12264" width="2" style="26" customWidth="1"/>
    <col min="12265" max="12265" width="68.109375" style="26" customWidth="1"/>
    <col min="12266" max="12266" width="9" style="26" customWidth="1"/>
    <col min="12267" max="12267" width="0.88671875" style="26" customWidth="1"/>
    <col min="12268" max="12268" width="13.5546875" style="26" customWidth="1"/>
    <col min="12269" max="12269" width="0.88671875" style="26" customWidth="1"/>
    <col min="12270" max="12270" width="15.109375" style="26" customWidth="1"/>
    <col min="12271" max="12271" width="0.88671875" style="26" customWidth="1"/>
    <col min="12272" max="12272" width="14.5546875" style="26" customWidth="1"/>
    <col min="12273" max="12273" width="11.44140625" style="26" bestFit="1" customWidth="1"/>
    <col min="12274" max="12519" width="10.5546875" style="26"/>
    <col min="12520" max="12520" width="2" style="26" customWidth="1"/>
    <col min="12521" max="12521" width="68.109375" style="26" customWidth="1"/>
    <col min="12522" max="12522" width="9" style="26" customWidth="1"/>
    <col min="12523" max="12523" width="0.88671875" style="26" customWidth="1"/>
    <col min="12524" max="12524" width="13.5546875" style="26" customWidth="1"/>
    <col min="12525" max="12525" width="0.88671875" style="26" customWidth="1"/>
    <col min="12526" max="12526" width="15.109375" style="26" customWidth="1"/>
    <col min="12527" max="12527" width="0.88671875" style="26" customWidth="1"/>
    <col min="12528" max="12528" width="14.5546875" style="26" customWidth="1"/>
    <col min="12529" max="12529" width="11.44140625" style="26" bestFit="1" customWidth="1"/>
    <col min="12530" max="12775" width="10.5546875" style="26"/>
    <col min="12776" max="12776" width="2" style="26" customWidth="1"/>
    <col min="12777" max="12777" width="68.109375" style="26" customWidth="1"/>
    <col min="12778" max="12778" width="9" style="26" customWidth="1"/>
    <col min="12779" max="12779" width="0.88671875" style="26" customWidth="1"/>
    <col min="12780" max="12780" width="13.5546875" style="26" customWidth="1"/>
    <col min="12781" max="12781" width="0.88671875" style="26" customWidth="1"/>
    <col min="12782" max="12782" width="15.109375" style="26" customWidth="1"/>
    <col min="12783" max="12783" width="0.88671875" style="26" customWidth="1"/>
    <col min="12784" max="12784" width="14.5546875" style="26" customWidth="1"/>
    <col min="12785" max="12785" width="11.44140625" style="26" bestFit="1" customWidth="1"/>
    <col min="12786" max="13031" width="10.5546875" style="26"/>
    <col min="13032" max="13032" width="2" style="26" customWidth="1"/>
    <col min="13033" max="13033" width="68.109375" style="26" customWidth="1"/>
    <col min="13034" max="13034" width="9" style="26" customWidth="1"/>
    <col min="13035" max="13035" width="0.88671875" style="26" customWidth="1"/>
    <col min="13036" max="13036" width="13.5546875" style="26" customWidth="1"/>
    <col min="13037" max="13037" width="0.88671875" style="26" customWidth="1"/>
    <col min="13038" max="13038" width="15.109375" style="26" customWidth="1"/>
    <col min="13039" max="13039" width="0.88671875" style="26" customWidth="1"/>
    <col min="13040" max="13040" width="14.5546875" style="26" customWidth="1"/>
    <col min="13041" max="13041" width="11.44140625" style="26" bestFit="1" customWidth="1"/>
    <col min="13042" max="13287" width="10.5546875" style="26"/>
    <col min="13288" max="13288" width="2" style="26" customWidth="1"/>
    <col min="13289" max="13289" width="68.109375" style="26" customWidth="1"/>
    <col min="13290" max="13290" width="9" style="26" customWidth="1"/>
    <col min="13291" max="13291" width="0.88671875" style="26" customWidth="1"/>
    <col min="13292" max="13292" width="13.5546875" style="26" customWidth="1"/>
    <col min="13293" max="13293" width="0.88671875" style="26" customWidth="1"/>
    <col min="13294" max="13294" width="15.109375" style="26" customWidth="1"/>
    <col min="13295" max="13295" width="0.88671875" style="26" customWidth="1"/>
    <col min="13296" max="13296" width="14.5546875" style="26" customWidth="1"/>
    <col min="13297" max="13297" width="11.44140625" style="26" bestFit="1" customWidth="1"/>
    <col min="13298" max="13543" width="10.5546875" style="26"/>
    <col min="13544" max="13544" width="2" style="26" customWidth="1"/>
    <col min="13545" max="13545" width="68.109375" style="26" customWidth="1"/>
    <col min="13546" max="13546" width="9" style="26" customWidth="1"/>
    <col min="13547" max="13547" width="0.88671875" style="26" customWidth="1"/>
    <col min="13548" max="13548" width="13.5546875" style="26" customWidth="1"/>
    <col min="13549" max="13549" width="0.88671875" style="26" customWidth="1"/>
    <col min="13550" max="13550" width="15.109375" style="26" customWidth="1"/>
    <col min="13551" max="13551" width="0.88671875" style="26" customWidth="1"/>
    <col min="13552" max="13552" width="14.5546875" style="26" customWidth="1"/>
    <col min="13553" max="13553" width="11.44140625" style="26" bestFit="1" customWidth="1"/>
    <col min="13554" max="13799" width="10.5546875" style="26"/>
    <col min="13800" max="13800" width="2" style="26" customWidth="1"/>
    <col min="13801" max="13801" width="68.109375" style="26" customWidth="1"/>
    <col min="13802" max="13802" width="9" style="26" customWidth="1"/>
    <col min="13803" max="13803" width="0.88671875" style="26" customWidth="1"/>
    <col min="13804" max="13804" width="13.5546875" style="26" customWidth="1"/>
    <col min="13805" max="13805" width="0.88671875" style="26" customWidth="1"/>
    <col min="13806" max="13806" width="15.109375" style="26" customWidth="1"/>
    <col min="13807" max="13807" width="0.88671875" style="26" customWidth="1"/>
    <col min="13808" max="13808" width="14.5546875" style="26" customWidth="1"/>
    <col min="13809" max="13809" width="11.44140625" style="26" bestFit="1" customWidth="1"/>
    <col min="13810" max="14055" width="10.5546875" style="26"/>
    <col min="14056" max="14056" width="2" style="26" customWidth="1"/>
    <col min="14057" max="14057" width="68.109375" style="26" customWidth="1"/>
    <col min="14058" max="14058" width="9" style="26" customWidth="1"/>
    <col min="14059" max="14059" width="0.88671875" style="26" customWidth="1"/>
    <col min="14060" max="14060" width="13.5546875" style="26" customWidth="1"/>
    <col min="14061" max="14061" width="0.88671875" style="26" customWidth="1"/>
    <col min="14062" max="14062" width="15.109375" style="26" customWidth="1"/>
    <col min="14063" max="14063" width="0.88671875" style="26" customWidth="1"/>
    <col min="14064" max="14064" width="14.5546875" style="26" customWidth="1"/>
    <col min="14065" max="14065" width="11.44140625" style="26" bestFit="1" customWidth="1"/>
    <col min="14066" max="14311" width="10.5546875" style="26"/>
    <col min="14312" max="14312" width="2" style="26" customWidth="1"/>
    <col min="14313" max="14313" width="68.109375" style="26" customWidth="1"/>
    <col min="14314" max="14314" width="9" style="26" customWidth="1"/>
    <col min="14315" max="14315" width="0.88671875" style="26" customWidth="1"/>
    <col min="14316" max="14316" width="13.5546875" style="26" customWidth="1"/>
    <col min="14317" max="14317" width="0.88671875" style="26" customWidth="1"/>
    <col min="14318" max="14318" width="15.109375" style="26" customWidth="1"/>
    <col min="14319" max="14319" width="0.88671875" style="26" customWidth="1"/>
    <col min="14320" max="14320" width="14.5546875" style="26" customWidth="1"/>
    <col min="14321" max="14321" width="11.44140625" style="26" bestFit="1" customWidth="1"/>
    <col min="14322" max="14567" width="10.5546875" style="26"/>
    <col min="14568" max="14568" width="2" style="26" customWidth="1"/>
    <col min="14569" max="14569" width="68.109375" style="26" customWidth="1"/>
    <col min="14570" max="14570" width="9" style="26" customWidth="1"/>
    <col min="14571" max="14571" width="0.88671875" style="26" customWidth="1"/>
    <col min="14572" max="14572" width="13.5546875" style="26" customWidth="1"/>
    <col min="14573" max="14573" width="0.88671875" style="26" customWidth="1"/>
    <col min="14574" max="14574" width="15.109375" style="26" customWidth="1"/>
    <col min="14575" max="14575" width="0.88671875" style="26" customWidth="1"/>
    <col min="14576" max="14576" width="14.5546875" style="26" customWidth="1"/>
    <col min="14577" max="14577" width="11.44140625" style="26" bestFit="1" customWidth="1"/>
    <col min="14578" max="14823" width="10.5546875" style="26"/>
    <col min="14824" max="14824" width="2" style="26" customWidth="1"/>
    <col min="14825" max="14825" width="68.109375" style="26" customWidth="1"/>
    <col min="14826" max="14826" width="9" style="26" customWidth="1"/>
    <col min="14827" max="14827" width="0.88671875" style="26" customWidth="1"/>
    <col min="14828" max="14828" width="13.5546875" style="26" customWidth="1"/>
    <col min="14829" max="14829" width="0.88671875" style="26" customWidth="1"/>
    <col min="14830" max="14830" width="15.109375" style="26" customWidth="1"/>
    <col min="14831" max="14831" width="0.88671875" style="26" customWidth="1"/>
    <col min="14832" max="14832" width="14.5546875" style="26" customWidth="1"/>
    <col min="14833" max="14833" width="11.44140625" style="26" bestFit="1" customWidth="1"/>
    <col min="14834" max="15079" width="10.5546875" style="26"/>
    <col min="15080" max="15080" width="2" style="26" customWidth="1"/>
    <col min="15081" max="15081" width="68.109375" style="26" customWidth="1"/>
    <col min="15082" max="15082" width="9" style="26" customWidth="1"/>
    <col min="15083" max="15083" width="0.88671875" style="26" customWidth="1"/>
    <col min="15084" max="15084" width="13.5546875" style="26" customWidth="1"/>
    <col min="15085" max="15085" width="0.88671875" style="26" customWidth="1"/>
    <col min="15086" max="15086" width="15.109375" style="26" customWidth="1"/>
    <col min="15087" max="15087" width="0.88671875" style="26" customWidth="1"/>
    <col min="15088" max="15088" width="14.5546875" style="26" customWidth="1"/>
    <col min="15089" max="15089" width="11.44140625" style="26" bestFit="1" customWidth="1"/>
    <col min="15090" max="15335" width="10.5546875" style="26"/>
    <col min="15336" max="15336" width="2" style="26" customWidth="1"/>
    <col min="15337" max="15337" width="68.109375" style="26" customWidth="1"/>
    <col min="15338" max="15338" width="9" style="26" customWidth="1"/>
    <col min="15339" max="15339" width="0.88671875" style="26" customWidth="1"/>
    <col min="15340" max="15340" width="13.5546875" style="26" customWidth="1"/>
    <col min="15341" max="15341" width="0.88671875" style="26" customWidth="1"/>
    <col min="15342" max="15342" width="15.109375" style="26" customWidth="1"/>
    <col min="15343" max="15343" width="0.88671875" style="26" customWidth="1"/>
    <col min="15344" max="15344" width="14.5546875" style="26" customWidth="1"/>
    <col min="15345" max="15345" width="11.44140625" style="26" bestFit="1" customWidth="1"/>
    <col min="15346" max="15591" width="10.5546875" style="26"/>
    <col min="15592" max="15592" width="2" style="26" customWidth="1"/>
    <col min="15593" max="15593" width="68.109375" style="26" customWidth="1"/>
    <col min="15594" max="15594" width="9" style="26" customWidth="1"/>
    <col min="15595" max="15595" width="0.88671875" style="26" customWidth="1"/>
    <col min="15596" max="15596" width="13.5546875" style="26" customWidth="1"/>
    <col min="15597" max="15597" width="0.88671875" style="26" customWidth="1"/>
    <col min="15598" max="15598" width="15.109375" style="26" customWidth="1"/>
    <col min="15599" max="15599" width="0.88671875" style="26" customWidth="1"/>
    <col min="15600" max="15600" width="14.5546875" style="26" customWidth="1"/>
    <col min="15601" max="15601" width="11.44140625" style="26" bestFit="1" customWidth="1"/>
    <col min="15602" max="15847" width="10.5546875" style="26"/>
    <col min="15848" max="15848" width="2" style="26" customWidth="1"/>
    <col min="15849" max="15849" width="68.109375" style="26" customWidth="1"/>
    <col min="15850" max="15850" width="9" style="26" customWidth="1"/>
    <col min="15851" max="15851" width="0.88671875" style="26" customWidth="1"/>
    <col min="15852" max="15852" width="13.5546875" style="26" customWidth="1"/>
    <col min="15853" max="15853" width="0.88671875" style="26" customWidth="1"/>
    <col min="15854" max="15854" width="15.109375" style="26" customWidth="1"/>
    <col min="15855" max="15855" width="0.88671875" style="26" customWidth="1"/>
    <col min="15856" max="15856" width="14.5546875" style="26" customWidth="1"/>
    <col min="15857" max="15857" width="11.44140625" style="26" bestFit="1" customWidth="1"/>
    <col min="15858" max="16103" width="10.5546875" style="26"/>
    <col min="16104" max="16104" width="2" style="26" customWidth="1"/>
    <col min="16105" max="16105" width="68.109375" style="26" customWidth="1"/>
    <col min="16106" max="16106" width="9" style="26" customWidth="1"/>
    <col min="16107" max="16107" width="0.88671875" style="26" customWidth="1"/>
    <col min="16108" max="16108" width="13.5546875" style="26" customWidth="1"/>
    <col min="16109" max="16109" width="0.88671875" style="26" customWidth="1"/>
    <col min="16110" max="16110" width="15.109375" style="26" customWidth="1"/>
    <col min="16111" max="16111" width="0.88671875" style="26" customWidth="1"/>
    <col min="16112" max="16112" width="14.5546875" style="26" customWidth="1"/>
    <col min="16113" max="16113" width="11.44140625" style="26" bestFit="1" customWidth="1"/>
    <col min="16114" max="16384" width="10.5546875" style="26"/>
  </cols>
  <sheetData>
    <row r="1" spans="1:18" ht="21.75" customHeight="1">
      <c r="A1" s="15" t="s">
        <v>116</v>
      </c>
      <c r="B1" s="15"/>
      <c r="C1" s="15"/>
      <c r="D1" s="28"/>
      <c r="E1" s="27"/>
      <c r="F1" s="27"/>
      <c r="G1" s="27"/>
      <c r="H1" s="36"/>
      <c r="I1" s="36"/>
      <c r="J1" s="36"/>
      <c r="K1" s="36"/>
      <c r="L1" s="36"/>
      <c r="M1" s="36"/>
      <c r="N1" s="10"/>
    </row>
    <row r="2" spans="1:18" ht="21.75" customHeight="1">
      <c r="A2" s="29" t="s">
        <v>34</v>
      </c>
      <c r="C2" s="27"/>
      <c r="D2" s="28"/>
      <c r="E2" s="27"/>
      <c r="F2" s="27"/>
      <c r="G2" s="27"/>
      <c r="H2" s="36"/>
      <c r="I2" s="36"/>
      <c r="J2" s="36"/>
      <c r="K2" s="36"/>
      <c r="L2" s="36"/>
      <c r="M2" s="36"/>
      <c r="N2" s="11"/>
    </row>
    <row r="3" spans="1:18" s="7" customFormat="1" ht="21.75" customHeight="1">
      <c r="A3" s="2" t="s">
        <v>147</v>
      </c>
      <c r="B3" s="2"/>
      <c r="C3" s="33"/>
      <c r="D3" s="40"/>
      <c r="E3" s="33"/>
      <c r="F3" s="33"/>
      <c r="G3" s="33"/>
      <c r="H3" s="40"/>
      <c r="I3" s="40"/>
      <c r="J3" s="40"/>
      <c r="K3" s="40"/>
      <c r="L3" s="40"/>
      <c r="M3" s="33"/>
      <c r="N3" s="44"/>
    </row>
    <row r="4" spans="1:18" ht="20.399999999999999" customHeight="1">
      <c r="A4" s="29"/>
      <c r="C4" s="27"/>
      <c r="D4" s="28"/>
      <c r="E4" s="27"/>
      <c r="F4" s="27"/>
      <c r="G4" s="27"/>
      <c r="H4" s="42"/>
      <c r="I4" s="42"/>
      <c r="J4" s="42"/>
      <c r="K4" s="42"/>
      <c r="L4" s="42"/>
      <c r="M4" s="42"/>
      <c r="N4" s="11"/>
    </row>
    <row r="5" spans="1:18" ht="20.399999999999999" customHeight="1">
      <c r="A5" s="29"/>
      <c r="C5" s="9"/>
      <c r="D5" s="83" t="s">
        <v>127</v>
      </c>
      <c r="E5" s="83"/>
      <c r="F5" s="83"/>
      <c r="G5" s="83"/>
      <c r="H5" s="83"/>
      <c r="I5" s="83"/>
      <c r="J5" s="83"/>
      <c r="K5" s="83"/>
      <c r="L5" s="83"/>
      <c r="M5" s="83"/>
      <c r="N5" s="83"/>
      <c r="O5" s="41"/>
      <c r="P5" s="41"/>
      <c r="Q5" s="41"/>
      <c r="R5" s="41"/>
    </row>
    <row r="6" spans="1:18" ht="20.399999999999999" customHeight="1">
      <c r="A6" s="29"/>
      <c r="C6" s="27"/>
      <c r="D6" s="28"/>
      <c r="E6" s="27"/>
      <c r="F6" s="27"/>
      <c r="G6" s="27"/>
      <c r="H6" s="83" t="s">
        <v>49</v>
      </c>
      <c r="I6" s="83"/>
      <c r="J6" s="83"/>
      <c r="K6" s="42"/>
      <c r="L6" s="42"/>
      <c r="M6" s="42"/>
      <c r="N6" s="11"/>
    </row>
    <row r="7" spans="1:18" ht="20.399999999999999" customHeight="1">
      <c r="A7" s="29"/>
      <c r="C7" s="27"/>
      <c r="D7" s="28"/>
      <c r="E7" s="27"/>
      <c r="F7" s="27"/>
      <c r="G7" s="27"/>
      <c r="H7" s="22" t="s">
        <v>101</v>
      </c>
      <c r="I7" s="42"/>
      <c r="J7" s="42"/>
      <c r="K7" s="42"/>
      <c r="L7" s="42"/>
      <c r="M7" s="42"/>
      <c r="N7" s="11"/>
    </row>
    <row r="8" spans="1:18" ht="20.399999999999999" customHeight="1">
      <c r="A8" s="81"/>
      <c r="B8" s="81"/>
      <c r="C8" s="11"/>
      <c r="D8" s="22" t="s">
        <v>26</v>
      </c>
      <c r="E8" s="11"/>
      <c r="F8" s="22" t="s">
        <v>124</v>
      </c>
      <c r="G8" s="11"/>
      <c r="H8" s="22" t="s">
        <v>102</v>
      </c>
      <c r="I8" s="22"/>
      <c r="J8" s="22"/>
      <c r="K8" s="22"/>
      <c r="L8" s="22" t="s">
        <v>80</v>
      </c>
      <c r="M8" s="22"/>
      <c r="N8" s="11"/>
    </row>
    <row r="9" spans="1:18" s="12" customFormat="1" ht="20.399999999999999" customHeight="1">
      <c r="C9" s="22"/>
      <c r="D9" s="22" t="s">
        <v>27</v>
      </c>
      <c r="E9" s="22"/>
      <c r="F9" s="22" t="s">
        <v>125</v>
      </c>
      <c r="G9" s="22"/>
      <c r="H9" s="22" t="s">
        <v>103</v>
      </c>
      <c r="I9" s="22"/>
      <c r="J9" s="22" t="s">
        <v>17</v>
      </c>
      <c r="K9" s="22"/>
      <c r="L9" s="22" t="s">
        <v>81</v>
      </c>
      <c r="M9" s="22"/>
      <c r="N9" s="22" t="s">
        <v>23</v>
      </c>
    </row>
    <row r="10" spans="1:18" s="12" customFormat="1" ht="20.399999999999999" customHeight="1">
      <c r="C10" s="9"/>
      <c r="D10" s="33" t="s">
        <v>2</v>
      </c>
      <c r="E10" s="36"/>
      <c r="F10" s="33" t="s">
        <v>2</v>
      </c>
      <c r="G10" s="36"/>
      <c r="H10" s="33" t="s">
        <v>2</v>
      </c>
      <c r="I10" s="22"/>
      <c r="J10" s="33" t="s">
        <v>2</v>
      </c>
      <c r="K10" s="22"/>
      <c r="L10" s="33" t="s">
        <v>2</v>
      </c>
      <c r="M10" s="22"/>
      <c r="N10" s="33" t="s">
        <v>2</v>
      </c>
      <c r="R10" s="26"/>
    </row>
    <row r="11" spans="1:18" ht="6" customHeight="1">
      <c r="A11" s="1"/>
      <c r="B11" s="13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</row>
    <row r="12" spans="1:18" ht="20.399999999999999" customHeight="1">
      <c r="A12" s="29" t="s">
        <v>93</v>
      </c>
      <c r="B12" s="13"/>
      <c r="C12" s="36"/>
      <c r="D12" s="36">
        <v>118750000</v>
      </c>
      <c r="E12" s="36"/>
      <c r="F12" s="36">
        <v>0</v>
      </c>
      <c r="G12" s="36"/>
      <c r="H12" s="36">
        <v>750000</v>
      </c>
      <c r="I12" s="36"/>
      <c r="J12" s="36">
        <v>14751712</v>
      </c>
      <c r="K12" s="36"/>
      <c r="L12" s="36">
        <v>2730615</v>
      </c>
      <c r="M12" s="36"/>
      <c r="N12" s="36">
        <f>SUM(D12:L12)</f>
        <v>136982327</v>
      </c>
    </row>
    <row r="13" spans="1:18" ht="20.399999999999999" customHeight="1">
      <c r="A13" s="29" t="s">
        <v>83</v>
      </c>
      <c r="B13" s="13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</row>
    <row r="14" spans="1:18" ht="20.399999999999999" customHeight="1">
      <c r="A14" s="62" t="s">
        <v>151</v>
      </c>
      <c r="B14" s="63"/>
      <c r="C14" s="36"/>
      <c r="D14" s="36">
        <v>65000000</v>
      </c>
      <c r="E14" s="36"/>
      <c r="F14" s="36">
        <v>362473320</v>
      </c>
      <c r="G14" s="36"/>
      <c r="H14" s="36">
        <v>0</v>
      </c>
      <c r="I14" s="36"/>
      <c r="J14" s="36">
        <v>0</v>
      </c>
      <c r="K14" s="36"/>
      <c r="L14" s="36">
        <v>0</v>
      </c>
      <c r="M14" s="36"/>
      <c r="N14" s="36">
        <v>427473320</v>
      </c>
    </row>
    <row r="15" spans="1:18" ht="20.399999999999999" customHeight="1">
      <c r="A15" s="62" t="s">
        <v>100</v>
      </c>
      <c r="B15" s="63"/>
      <c r="C15" s="36"/>
      <c r="D15" s="36">
        <v>31250000</v>
      </c>
      <c r="E15" s="36"/>
      <c r="F15" s="36">
        <v>0</v>
      </c>
      <c r="G15" s="36"/>
      <c r="H15" s="36">
        <v>0</v>
      </c>
      <c r="I15" s="36"/>
      <c r="J15" s="36">
        <v>0</v>
      </c>
      <c r="K15" s="36"/>
      <c r="L15" s="36">
        <v>0</v>
      </c>
      <c r="M15" s="36"/>
      <c r="N15" s="36">
        <v>31250000</v>
      </c>
    </row>
    <row r="16" spans="1:18" ht="20.399999999999999" customHeight="1">
      <c r="A16" s="62" t="s">
        <v>99</v>
      </c>
      <c r="B16" s="63"/>
      <c r="C16" s="36"/>
      <c r="D16" s="36">
        <v>0</v>
      </c>
      <c r="E16" s="36"/>
      <c r="F16" s="36">
        <v>0</v>
      </c>
      <c r="G16" s="36"/>
      <c r="H16" s="36">
        <v>700000</v>
      </c>
      <c r="I16" s="36"/>
      <c r="J16" s="36">
        <v>-700000</v>
      </c>
      <c r="K16" s="36"/>
      <c r="L16" s="36">
        <v>0</v>
      </c>
      <c r="M16" s="36"/>
      <c r="N16" s="36">
        <v>0</v>
      </c>
    </row>
    <row r="17" spans="1:16" ht="20.399999999999999" customHeight="1">
      <c r="A17" s="62" t="s">
        <v>98</v>
      </c>
      <c r="B17" s="63"/>
      <c r="C17" s="36"/>
      <c r="D17" s="36">
        <v>0</v>
      </c>
      <c r="E17" s="36"/>
      <c r="F17" s="36">
        <v>0</v>
      </c>
      <c r="G17" s="36"/>
      <c r="H17" s="36">
        <v>0</v>
      </c>
      <c r="I17" s="36"/>
      <c r="J17" s="36">
        <v>-14000000</v>
      </c>
      <c r="K17" s="36"/>
      <c r="L17" s="36">
        <v>0</v>
      </c>
      <c r="M17" s="36"/>
      <c r="N17" s="36">
        <v>-14000000</v>
      </c>
    </row>
    <row r="18" spans="1:16" ht="20.399999999999999" customHeight="1">
      <c r="A18" s="62" t="s">
        <v>88</v>
      </c>
      <c r="B18" s="63"/>
      <c r="C18" s="36"/>
      <c r="D18" s="37">
        <v>0</v>
      </c>
      <c r="E18" s="36"/>
      <c r="F18" s="37">
        <v>0</v>
      </c>
      <c r="G18" s="36"/>
      <c r="H18" s="37">
        <v>0</v>
      </c>
      <c r="I18" s="36"/>
      <c r="J18" s="37">
        <v>18834455</v>
      </c>
      <c r="K18" s="36"/>
      <c r="L18" s="37">
        <v>0</v>
      </c>
      <c r="M18" s="36"/>
      <c r="N18" s="37">
        <v>18834455</v>
      </c>
    </row>
    <row r="19" spans="1:16" ht="6" customHeight="1">
      <c r="A19" s="58"/>
      <c r="B19" s="13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</row>
    <row r="20" spans="1:16" ht="20.399999999999999" customHeight="1" thickBot="1">
      <c r="A20" s="29" t="s">
        <v>149</v>
      </c>
      <c r="B20" s="13"/>
      <c r="C20" s="36"/>
      <c r="D20" s="67">
        <f>SUM(D12:D19)</f>
        <v>215000000</v>
      </c>
      <c r="E20" s="36"/>
      <c r="F20" s="67">
        <f>SUM(F12:F19)</f>
        <v>362473320</v>
      </c>
      <c r="G20" s="36"/>
      <c r="H20" s="67">
        <f>SUM(H12:H19)</f>
        <v>1450000</v>
      </c>
      <c r="I20" s="36"/>
      <c r="J20" s="67">
        <f>SUM(J12:J19)</f>
        <v>18886167</v>
      </c>
      <c r="K20" s="36"/>
      <c r="L20" s="67">
        <f>SUM(L12:L19)</f>
        <v>2730615</v>
      </c>
      <c r="M20" s="36"/>
      <c r="N20" s="67">
        <f>SUM(D20:L20)</f>
        <v>600540102</v>
      </c>
    </row>
    <row r="21" spans="1:16" ht="20.399999999999999" customHeight="1" thickTop="1"/>
    <row r="22" spans="1:16" ht="20.399999999999999" customHeight="1">
      <c r="A22" s="29" t="s">
        <v>123</v>
      </c>
      <c r="B22" s="13"/>
      <c r="C22" s="36"/>
      <c r="D22" s="30">
        <v>215000000</v>
      </c>
      <c r="E22" s="36"/>
      <c r="F22" s="30">
        <v>365378656</v>
      </c>
      <c r="G22" s="36"/>
      <c r="H22" s="30">
        <v>2675000</v>
      </c>
      <c r="I22" s="36"/>
      <c r="J22" s="30">
        <v>23285660</v>
      </c>
      <c r="K22" s="36"/>
      <c r="L22" s="30">
        <v>2730615</v>
      </c>
      <c r="M22" s="36"/>
      <c r="N22" s="30">
        <f>SUM(D22:L22)</f>
        <v>609069931</v>
      </c>
    </row>
    <row r="23" spans="1:16" ht="20.399999999999999" customHeight="1">
      <c r="A23" s="29" t="s">
        <v>83</v>
      </c>
      <c r="B23" s="13"/>
      <c r="C23" s="36"/>
      <c r="D23" s="30"/>
      <c r="E23" s="36"/>
      <c r="F23" s="30"/>
      <c r="G23" s="36"/>
      <c r="H23" s="30"/>
      <c r="I23" s="36"/>
      <c r="J23" s="30"/>
      <c r="K23" s="36"/>
      <c r="L23" s="30"/>
      <c r="M23" s="36"/>
      <c r="N23" s="30"/>
    </row>
    <row r="24" spans="1:16" ht="20.399999999999999" customHeight="1">
      <c r="A24" s="58" t="s">
        <v>163</v>
      </c>
      <c r="B24" s="13"/>
      <c r="C24" s="36"/>
      <c r="D24" s="31">
        <v>0</v>
      </c>
      <c r="E24" s="36"/>
      <c r="F24" s="31">
        <v>0</v>
      </c>
      <c r="G24" s="36"/>
      <c r="H24" s="31">
        <v>0</v>
      </c>
      <c r="I24" s="36"/>
      <c r="J24" s="31">
        <f>'Thai6 (9m)'!H37</f>
        <v>-16882490</v>
      </c>
      <c r="K24" s="36"/>
      <c r="L24" s="31">
        <v>0</v>
      </c>
      <c r="M24" s="36"/>
      <c r="N24" s="31">
        <f>SUM(D24:L24)</f>
        <v>-16882490</v>
      </c>
    </row>
    <row r="25" spans="1:16" ht="6" customHeight="1">
      <c r="A25" s="58"/>
      <c r="B25" s="13"/>
      <c r="C25" s="36"/>
      <c r="D25" s="30"/>
      <c r="E25" s="36"/>
      <c r="F25" s="30"/>
      <c r="G25" s="36"/>
      <c r="H25" s="30"/>
      <c r="I25" s="36"/>
      <c r="J25" s="30"/>
      <c r="K25" s="36"/>
      <c r="L25" s="30"/>
      <c r="M25" s="36"/>
      <c r="N25" s="30"/>
    </row>
    <row r="26" spans="1:16" ht="20.399999999999999" customHeight="1" thickBot="1">
      <c r="A26" s="29" t="s">
        <v>148</v>
      </c>
      <c r="B26" s="13"/>
      <c r="C26" s="36"/>
      <c r="D26" s="38">
        <f>SUM(D22:D25)</f>
        <v>215000000</v>
      </c>
      <c r="E26" s="36"/>
      <c r="F26" s="38">
        <f>SUM(F22:F25)</f>
        <v>365378656</v>
      </c>
      <c r="G26" s="36"/>
      <c r="H26" s="38">
        <f>SUM(H22:H25)</f>
        <v>2675000</v>
      </c>
      <c r="I26" s="36"/>
      <c r="J26" s="38">
        <f>SUM(J22:J25)</f>
        <v>6403170</v>
      </c>
      <c r="K26" s="36"/>
      <c r="L26" s="38">
        <f>SUM(L22:L25)</f>
        <v>2730615</v>
      </c>
      <c r="M26" s="36"/>
      <c r="N26" s="38">
        <f>SUM(D26:L26)</f>
        <v>592187441</v>
      </c>
    </row>
    <row r="27" spans="1:16" ht="21.75" customHeight="1" thickTop="1">
      <c r="A27" s="29"/>
      <c r="B27" s="13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</row>
    <row r="28" spans="1:16" ht="21.9" customHeight="1">
      <c r="A28" s="85" t="s">
        <v>87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</row>
    <row r="29" spans="1:16" ht="21.75" customHeight="1">
      <c r="A29" s="29"/>
      <c r="B29" s="13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</row>
    <row r="30" spans="1:16" ht="21.75" customHeight="1">
      <c r="A30" s="29"/>
      <c r="B30" s="58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</row>
    <row r="31" spans="1:16" ht="21.75" customHeight="1">
      <c r="A31" s="29"/>
      <c r="B31" s="13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</row>
    <row r="32" spans="1:16" ht="21.75" customHeight="1">
      <c r="A32" s="29"/>
      <c r="B32" s="13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</row>
    <row r="33" spans="1:14" ht="21.75" customHeight="1">
      <c r="A33" s="29"/>
      <c r="B33" s="13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</row>
    <row r="34" spans="1:14" ht="21.75" customHeight="1">
      <c r="A34" s="29"/>
      <c r="B34" s="13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</row>
    <row r="35" spans="1:14" ht="21.75" customHeight="1">
      <c r="A35" s="29"/>
      <c r="B35" s="13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</row>
    <row r="36" spans="1:14" ht="21.75" customHeight="1">
      <c r="A36" s="29"/>
      <c r="B36" s="13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</row>
    <row r="37" spans="1:14" ht="21.75" customHeight="1">
      <c r="A37" s="29"/>
      <c r="B37" s="13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</row>
    <row r="38" spans="1:14" ht="21.75" customHeight="1">
      <c r="A38" s="29"/>
      <c r="B38" s="13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</row>
  </sheetData>
  <mergeCells count="3">
    <mergeCell ref="H6:J6"/>
    <mergeCell ref="A28:N28"/>
    <mergeCell ref="D5:N5"/>
  </mergeCells>
  <pageMargins left="0.6" right="0.6" top="0.5" bottom="0.6" header="0.49" footer="0.4"/>
  <pageSetup paperSize="9" firstPageNumber="8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9EA10-FA4D-46A8-9587-F52A9D9686FA}">
  <dimension ref="A1:M93"/>
  <sheetViews>
    <sheetView topLeftCell="A26" zoomScale="107" zoomScaleNormal="107" zoomScaleSheetLayoutView="100" workbookViewId="0">
      <selection activeCell="N47" sqref="N47"/>
    </sheetView>
  </sheetViews>
  <sheetFormatPr defaultColWidth="9.109375" defaultRowHeight="18.600000000000001"/>
  <cols>
    <col min="1" max="3" width="1.6640625" style="7" customWidth="1"/>
    <col min="4" max="4" width="35.109375" style="7" customWidth="1"/>
    <col min="5" max="5" width="7.5546875" style="7" customWidth="1"/>
    <col min="6" max="6" width="0.88671875" style="7" customWidth="1"/>
    <col min="7" max="7" width="16.5546875" style="42" customWidth="1"/>
    <col min="8" max="8" width="0.88671875" style="7" customWidth="1"/>
    <col min="9" max="9" width="13.6640625" style="42" customWidth="1"/>
    <col min="10" max="10" width="0.88671875" style="42" customWidth="1"/>
    <col min="11" max="11" width="13.6640625" style="42" customWidth="1"/>
    <col min="12" max="16384" width="9.109375" style="7"/>
  </cols>
  <sheetData>
    <row r="1" spans="1:13" ht="21.75" customHeight="1">
      <c r="A1" s="15" t="s">
        <v>116</v>
      </c>
      <c r="B1" s="15"/>
      <c r="C1" s="1"/>
      <c r="D1" s="15"/>
      <c r="E1" s="5"/>
      <c r="F1" s="15"/>
      <c r="G1" s="22"/>
      <c r="H1" s="15"/>
      <c r="I1" s="22"/>
      <c r="K1" s="22"/>
    </row>
    <row r="2" spans="1:13" ht="21.75" customHeight="1">
      <c r="A2" s="15" t="s">
        <v>52</v>
      </c>
      <c r="B2" s="15"/>
      <c r="C2" s="15"/>
      <c r="D2" s="1"/>
      <c r="E2" s="5"/>
      <c r="F2" s="15"/>
      <c r="G2" s="22"/>
      <c r="H2" s="15"/>
      <c r="I2" s="22"/>
      <c r="K2" s="22"/>
    </row>
    <row r="3" spans="1:13" ht="21.75" customHeight="1">
      <c r="A3" s="2" t="str">
        <f>Thai7!A3</f>
        <v>สำหรับงวดเก้าเดือนสิ้นสุดวันที่ 30 กันยายน พ.ศ. 2566</v>
      </c>
      <c r="B3" s="2"/>
      <c r="C3" s="2"/>
      <c r="D3" s="3"/>
      <c r="E3" s="16"/>
      <c r="F3" s="2"/>
      <c r="G3" s="33"/>
      <c r="H3" s="2"/>
      <c r="I3" s="33"/>
      <c r="J3" s="44"/>
      <c r="K3" s="33"/>
    </row>
    <row r="4" spans="1:13" ht="20.399999999999999" customHeight="1"/>
    <row r="5" spans="1:13" ht="20.399999999999999" customHeight="1">
      <c r="G5" s="40" t="s">
        <v>126</v>
      </c>
      <c r="I5" s="83" t="s">
        <v>127</v>
      </c>
      <c r="J5" s="83"/>
      <c r="K5" s="83"/>
    </row>
    <row r="6" spans="1:13" ht="20.399999999999999" customHeight="1">
      <c r="G6" s="22" t="s">
        <v>84</v>
      </c>
      <c r="I6" s="22" t="s">
        <v>84</v>
      </c>
      <c r="J6" s="9"/>
      <c r="K6" s="22" t="s">
        <v>84</v>
      </c>
    </row>
    <row r="7" spans="1:13" ht="20.399999999999999" customHeight="1">
      <c r="D7" s="6"/>
      <c r="E7" s="15"/>
      <c r="F7" s="15"/>
      <c r="G7" s="22" t="s">
        <v>121</v>
      </c>
      <c r="H7" s="15"/>
      <c r="I7" s="22" t="s">
        <v>121</v>
      </c>
      <c r="J7" s="22"/>
      <c r="K7" s="22" t="s">
        <v>92</v>
      </c>
    </row>
    <row r="8" spans="1:13" ht="20.399999999999999" customHeight="1">
      <c r="D8" s="5"/>
      <c r="F8" s="5"/>
      <c r="G8" s="33" t="s">
        <v>2</v>
      </c>
      <c r="H8" s="5"/>
      <c r="I8" s="33" t="s">
        <v>2</v>
      </c>
      <c r="K8" s="33" t="s">
        <v>2</v>
      </c>
    </row>
    <row r="9" spans="1:13" ht="6" customHeight="1">
      <c r="D9" s="5"/>
      <c r="F9" s="5"/>
      <c r="G9" s="23"/>
      <c r="H9" s="5"/>
      <c r="I9" s="23"/>
      <c r="K9" s="22"/>
    </row>
    <row r="10" spans="1:13" ht="20.399999999999999" customHeight="1">
      <c r="A10" s="15" t="s">
        <v>53</v>
      </c>
      <c r="G10" s="34"/>
      <c r="I10" s="34"/>
    </row>
    <row r="11" spans="1:13" ht="20.399999999999999" customHeight="1">
      <c r="A11" s="7" t="s">
        <v>164</v>
      </c>
      <c r="G11" s="34">
        <f>'Thai6 (9m)'!F34</f>
        <v>-21616682</v>
      </c>
      <c r="I11" s="34">
        <f>'Thai6 (9m)'!H34</f>
        <v>-20813056</v>
      </c>
      <c r="K11" s="78">
        <v>20957782</v>
      </c>
      <c r="M11" s="32"/>
    </row>
    <row r="12" spans="1:13" ht="20.399999999999999" customHeight="1">
      <c r="A12" s="7" t="s">
        <v>54</v>
      </c>
      <c r="D12" s="6"/>
      <c r="G12" s="34"/>
      <c r="I12" s="34"/>
      <c r="K12" s="78"/>
      <c r="M12" s="32"/>
    </row>
    <row r="13" spans="1:13" ht="20.399999999999999" customHeight="1">
      <c r="B13" s="7" t="s">
        <v>115</v>
      </c>
      <c r="D13" s="6"/>
      <c r="G13" s="34">
        <v>7055983</v>
      </c>
      <c r="I13" s="34">
        <v>7050142</v>
      </c>
      <c r="J13" s="36"/>
      <c r="K13" s="78">
        <v>5689063</v>
      </c>
    </row>
    <row r="14" spans="1:13" ht="20.399999999999999" customHeight="1">
      <c r="B14" s="7" t="s">
        <v>142</v>
      </c>
      <c r="D14" s="6"/>
      <c r="G14" s="30">
        <v>-1214952</v>
      </c>
      <c r="I14" s="30">
        <v>-1224998</v>
      </c>
      <c r="J14" s="36"/>
      <c r="K14" s="42">
        <v>0</v>
      </c>
    </row>
    <row r="15" spans="1:13" ht="20.399999999999999" customHeight="1">
      <c r="B15" s="7" t="s">
        <v>109</v>
      </c>
      <c r="D15" s="6"/>
      <c r="G15" s="30">
        <v>0</v>
      </c>
      <c r="I15" s="30">
        <v>0</v>
      </c>
      <c r="J15" s="36"/>
      <c r="K15" s="78">
        <v>-659533</v>
      </c>
      <c r="M15" s="32"/>
    </row>
    <row r="16" spans="1:13" ht="20.399999999999999" customHeight="1">
      <c r="B16" s="7" t="s">
        <v>139</v>
      </c>
      <c r="D16" s="6"/>
      <c r="G16" s="30">
        <v>616551</v>
      </c>
      <c r="I16" s="30">
        <v>616551</v>
      </c>
      <c r="J16" s="36"/>
      <c r="K16" s="78">
        <v>321052</v>
      </c>
      <c r="M16" s="32"/>
    </row>
    <row r="17" spans="1:11" ht="20.399999999999999" customHeight="1">
      <c r="B17" s="7" t="s">
        <v>137</v>
      </c>
      <c r="D17" s="6"/>
      <c r="G17" s="30">
        <v>-52002</v>
      </c>
      <c r="I17" s="30">
        <v>-52002</v>
      </c>
      <c r="J17" s="36"/>
      <c r="K17" s="36">
        <v>0</v>
      </c>
    </row>
    <row r="18" spans="1:11" ht="20.399999999999999" customHeight="1">
      <c r="B18" s="7" t="s">
        <v>153</v>
      </c>
      <c r="D18" s="6"/>
      <c r="G18" s="30">
        <v>-52532</v>
      </c>
      <c r="I18" s="30">
        <v>-52532</v>
      </c>
      <c r="J18" s="36"/>
      <c r="K18" s="36">
        <v>0</v>
      </c>
    </row>
    <row r="19" spans="1:11" ht="20.399999999999999" customHeight="1">
      <c r="B19" s="7" t="s">
        <v>55</v>
      </c>
      <c r="D19" s="6"/>
      <c r="G19" s="30">
        <v>940853</v>
      </c>
      <c r="I19" s="30">
        <v>940853</v>
      </c>
      <c r="J19" s="36"/>
      <c r="K19" s="78">
        <v>685966</v>
      </c>
    </row>
    <row r="20" spans="1:11" ht="20.399999999999999" customHeight="1">
      <c r="B20" s="7" t="s">
        <v>69</v>
      </c>
      <c r="D20" s="6"/>
      <c r="G20" s="34">
        <v>-781841</v>
      </c>
      <c r="I20" s="34">
        <v>-781815</v>
      </c>
      <c r="J20" s="36"/>
      <c r="K20" s="78">
        <v>-542452</v>
      </c>
    </row>
    <row r="21" spans="1:11" ht="20.399999999999999" customHeight="1">
      <c r="B21" s="7" t="s">
        <v>56</v>
      </c>
      <c r="E21" s="6"/>
      <c r="G21" s="35">
        <v>2531549</v>
      </c>
      <c r="I21" s="35">
        <v>2534640</v>
      </c>
      <c r="J21" s="36"/>
      <c r="K21" s="77">
        <v>3514171</v>
      </c>
    </row>
    <row r="22" spans="1:11" ht="6" customHeight="1">
      <c r="B22" s="17"/>
      <c r="E22" s="6"/>
      <c r="G22" s="34"/>
      <c r="I22" s="34"/>
      <c r="J22" s="36"/>
    </row>
    <row r="23" spans="1:11" ht="20.399999999999999" customHeight="1">
      <c r="A23" s="7" t="s">
        <v>67</v>
      </c>
      <c r="G23" s="30"/>
      <c r="I23" s="30"/>
      <c r="J23" s="36"/>
      <c r="K23" s="36"/>
    </row>
    <row r="24" spans="1:11" ht="20.399999999999999" customHeight="1">
      <c r="B24" s="7" t="s">
        <v>68</v>
      </c>
      <c r="G24" s="34">
        <f>SUM(G11:G21)</f>
        <v>-12573073</v>
      </c>
      <c r="I24" s="34">
        <f>SUM(I11:I21)</f>
        <v>-11782217</v>
      </c>
      <c r="J24" s="36"/>
      <c r="K24" s="42">
        <f>SUM(K11:K21)</f>
        <v>29966049</v>
      </c>
    </row>
    <row r="25" spans="1:11" ht="6" customHeight="1">
      <c r="B25" s="17"/>
      <c r="E25" s="6"/>
      <c r="G25" s="34"/>
      <c r="I25" s="34"/>
      <c r="J25" s="36"/>
    </row>
    <row r="26" spans="1:11" ht="20.399999999999999" customHeight="1">
      <c r="A26" s="7" t="s">
        <v>57</v>
      </c>
      <c r="G26" s="34"/>
      <c r="I26" s="34"/>
    </row>
    <row r="27" spans="1:11" ht="20.399999999999999" customHeight="1">
      <c r="B27" s="7" t="s">
        <v>58</v>
      </c>
      <c r="G27" s="34">
        <v>69507260</v>
      </c>
      <c r="I27" s="34">
        <v>69597032</v>
      </c>
      <c r="K27" s="78">
        <v>29163914</v>
      </c>
    </row>
    <row r="28" spans="1:11" ht="20.399999999999999" customHeight="1">
      <c r="B28" s="7" t="s">
        <v>72</v>
      </c>
      <c r="G28" s="34">
        <v>-101672939</v>
      </c>
      <c r="I28" s="34">
        <v>-101672939</v>
      </c>
      <c r="K28" s="78">
        <v>-113538017</v>
      </c>
    </row>
    <row r="29" spans="1:11" ht="20.399999999999999" customHeight="1">
      <c r="B29" s="7" t="s">
        <v>59</v>
      </c>
      <c r="G29" s="34">
        <v>24218817</v>
      </c>
      <c r="I29" s="34">
        <v>24247077</v>
      </c>
      <c r="K29" s="78">
        <v>-49152443</v>
      </c>
    </row>
    <row r="30" spans="1:11" ht="20.399999999999999" customHeight="1">
      <c r="B30" s="7" t="s">
        <v>40</v>
      </c>
      <c r="G30" s="34">
        <v>6209136</v>
      </c>
      <c r="I30" s="34">
        <v>6249611</v>
      </c>
      <c r="K30" s="78">
        <v>-12107632</v>
      </c>
    </row>
    <row r="31" spans="1:11" ht="20.399999999999999" customHeight="1">
      <c r="B31" s="7" t="s">
        <v>38</v>
      </c>
      <c r="G31" s="34">
        <v>-22701719</v>
      </c>
      <c r="I31" s="34">
        <v>-22702019</v>
      </c>
      <c r="K31" s="78">
        <v>-16625369</v>
      </c>
    </row>
    <row r="32" spans="1:11" ht="20.399999999999999" customHeight="1">
      <c r="B32" s="7" t="s">
        <v>9</v>
      </c>
      <c r="G32" s="34">
        <v>-141212284</v>
      </c>
      <c r="I32" s="34">
        <v>-141242674</v>
      </c>
      <c r="K32" s="78">
        <v>109163880</v>
      </c>
    </row>
    <row r="33" spans="1:11" ht="20.399999999999999" customHeight="1">
      <c r="B33" s="7" t="s">
        <v>73</v>
      </c>
      <c r="G33" s="34">
        <v>-3111884</v>
      </c>
      <c r="I33" s="34">
        <v>-3219440</v>
      </c>
      <c r="K33" s="78">
        <v>9050636</v>
      </c>
    </row>
    <row r="34" spans="1:11" ht="20.399999999999999" customHeight="1">
      <c r="B34" s="7" t="s">
        <v>10</v>
      </c>
      <c r="G34" s="34">
        <v>-7547338</v>
      </c>
      <c r="I34" s="34">
        <v>-7548723</v>
      </c>
      <c r="K34" s="78">
        <v>-1512349</v>
      </c>
    </row>
    <row r="35" spans="1:11" ht="20.399999999999999" customHeight="1">
      <c r="B35" s="7" t="s">
        <v>41</v>
      </c>
      <c r="E35" s="6"/>
      <c r="G35" s="35">
        <v>13136453</v>
      </c>
      <c r="I35" s="35">
        <v>13136453</v>
      </c>
      <c r="K35" s="77">
        <v>6265999</v>
      </c>
    </row>
    <row r="36" spans="1:11" ht="6" customHeight="1">
      <c r="B36" s="17"/>
      <c r="G36" s="34"/>
      <c r="I36" s="34"/>
    </row>
    <row r="37" spans="1:11" ht="20.399999999999999" customHeight="1">
      <c r="A37" s="15" t="s">
        <v>118</v>
      </c>
      <c r="B37" s="17"/>
      <c r="G37" s="34"/>
      <c r="I37" s="34"/>
    </row>
    <row r="38" spans="1:11" ht="20.399999999999999" customHeight="1">
      <c r="A38" s="15"/>
      <c r="B38" s="15" t="s">
        <v>114</v>
      </c>
      <c r="C38" s="15"/>
      <c r="G38" s="34">
        <f>SUM(G24:G36)</f>
        <v>-175747571</v>
      </c>
      <c r="I38" s="34">
        <f>SUM(I24:I36)</f>
        <v>-174937839</v>
      </c>
      <c r="J38" s="36"/>
      <c r="K38" s="42">
        <f>SUM(K24:K36)</f>
        <v>-9325332</v>
      </c>
    </row>
    <row r="39" spans="1:11" ht="20.399999999999999" customHeight="1">
      <c r="B39" s="7" t="s">
        <v>60</v>
      </c>
      <c r="G39" s="34">
        <v>-976473</v>
      </c>
      <c r="I39" s="34">
        <v>-976473</v>
      </c>
      <c r="K39" s="78">
        <v>-1530495</v>
      </c>
    </row>
    <row r="40" spans="1:11" ht="20.399999999999999" customHeight="1">
      <c r="B40" s="7" t="s">
        <v>61</v>
      </c>
      <c r="G40" s="35">
        <v>-13069034</v>
      </c>
      <c r="I40" s="35">
        <v>-13068903</v>
      </c>
      <c r="K40" s="77">
        <v>-8792310</v>
      </c>
    </row>
    <row r="41" spans="1:11" ht="6" customHeight="1">
      <c r="B41" s="17"/>
      <c r="G41" s="34"/>
      <c r="I41" s="34"/>
    </row>
    <row r="42" spans="1:11" ht="20.399999999999999" customHeight="1">
      <c r="A42" s="15" t="s">
        <v>119</v>
      </c>
      <c r="G42" s="35">
        <f>SUM(G38:G40)</f>
        <v>-189793078</v>
      </c>
      <c r="I42" s="35">
        <f>SUM(I38:I40)</f>
        <v>-188983215</v>
      </c>
      <c r="K42" s="44">
        <f>SUM(K38:K40)</f>
        <v>-19648137</v>
      </c>
    </row>
    <row r="43" spans="1:11" ht="21" customHeight="1">
      <c r="A43" s="15"/>
    </row>
    <row r="44" spans="1:11" ht="3.75" customHeight="1">
      <c r="A44" s="15"/>
    </row>
    <row r="45" spans="1:11" ht="21.9" customHeight="1">
      <c r="A45" s="18" t="s">
        <v>87</v>
      </c>
      <c r="B45" s="18"/>
      <c r="C45" s="18"/>
      <c r="D45" s="18"/>
      <c r="E45" s="19"/>
      <c r="F45" s="18"/>
      <c r="G45" s="37"/>
      <c r="H45" s="18"/>
      <c r="I45" s="37"/>
      <c r="J45" s="37"/>
      <c r="K45" s="37"/>
    </row>
    <row r="46" spans="1:11" ht="20.100000000000001" customHeight="1">
      <c r="A46" s="15" t="s">
        <v>116</v>
      </c>
      <c r="B46" s="15"/>
      <c r="C46" s="1"/>
      <c r="D46" s="15"/>
      <c r="G46" s="36"/>
      <c r="I46" s="36"/>
      <c r="J46" s="36"/>
      <c r="K46" s="36"/>
    </row>
    <row r="47" spans="1:11" ht="20.100000000000001" customHeight="1">
      <c r="A47" s="15" t="s">
        <v>52</v>
      </c>
      <c r="D47" s="6"/>
      <c r="G47" s="36"/>
      <c r="I47" s="36"/>
      <c r="J47" s="36"/>
      <c r="K47" s="36"/>
    </row>
    <row r="48" spans="1:11" ht="20.100000000000001" customHeight="1">
      <c r="A48" s="2" t="str">
        <f>A3</f>
        <v>สำหรับงวดเก้าเดือนสิ้นสุดวันที่ 30 กันยายน พ.ศ. 2566</v>
      </c>
      <c r="B48" s="18"/>
      <c r="C48" s="18"/>
      <c r="D48" s="19"/>
      <c r="E48" s="18"/>
      <c r="F48" s="18"/>
      <c r="G48" s="37"/>
      <c r="H48" s="18"/>
      <c r="I48" s="37"/>
      <c r="J48" s="37"/>
      <c r="K48" s="37"/>
    </row>
    <row r="49" spans="1:11" ht="19.5" customHeight="1"/>
    <row r="50" spans="1:11" ht="19.5" customHeight="1">
      <c r="G50" s="59" t="s">
        <v>126</v>
      </c>
      <c r="I50" s="83" t="s">
        <v>127</v>
      </c>
      <c r="J50" s="83"/>
      <c r="K50" s="83"/>
    </row>
    <row r="51" spans="1:11" ht="19.5" customHeight="1">
      <c r="G51" s="22" t="s">
        <v>84</v>
      </c>
      <c r="I51" s="22" t="s">
        <v>84</v>
      </c>
      <c r="J51" s="22"/>
      <c r="K51" s="22" t="s">
        <v>84</v>
      </c>
    </row>
    <row r="52" spans="1:11" ht="19.5" customHeight="1">
      <c r="D52" s="6"/>
      <c r="E52" s="15"/>
      <c r="F52" s="15"/>
      <c r="G52" s="22" t="str">
        <f>G7</f>
        <v>พ.ศ. 2566</v>
      </c>
      <c r="H52" s="15"/>
      <c r="I52" s="22" t="str">
        <f>I7</f>
        <v>พ.ศ. 2566</v>
      </c>
      <c r="J52" s="22"/>
      <c r="K52" s="22" t="str">
        <f>K7</f>
        <v>พ.ศ. 2565</v>
      </c>
    </row>
    <row r="53" spans="1:11" ht="19.5" customHeight="1">
      <c r="D53" s="6"/>
      <c r="E53" s="16" t="s">
        <v>1</v>
      </c>
      <c r="F53" s="15"/>
      <c r="G53" s="33" t="s">
        <v>2</v>
      </c>
      <c r="H53" s="15"/>
      <c r="I53" s="33" t="s">
        <v>2</v>
      </c>
      <c r="K53" s="33" t="s">
        <v>2</v>
      </c>
    </row>
    <row r="54" spans="1:11" ht="6" customHeight="1">
      <c r="G54" s="34"/>
      <c r="I54" s="34"/>
      <c r="J54" s="36"/>
    </row>
    <row r="55" spans="1:11" ht="19.5" customHeight="1">
      <c r="A55" s="15" t="s">
        <v>62</v>
      </c>
      <c r="G55" s="34"/>
      <c r="I55" s="34"/>
    </row>
    <row r="56" spans="1:11" ht="19.5" customHeight="1">
      <c r="A56" s="7" t="s">
        <v>165</v>
      </c>
      <c r="G56" s="34">
        <v>-4225648</v>
      </c>
      <c r="I56" s="34">
        <v>-4225648</v>
      </c>
      <c r="K56" s="78">
        <v>2621390</v>
      </c>
    </row>
    <row r="57" spans="1:11" ht="19.5" customHeight="1">
      <c r="A57" s="7" t="s">
        <v>140</v>
      </c>
      <c r="E57" s="6"/>
      <c r="G57" s="34">
        <v>0</v>
      </c>
      <c r="I57" s="34">
        <v>-4999700</v>
      </c>
      <c r="J57" s="36"/>
      <c r="K57" s="42">
        <v>0</v>
      </c>
    </row>
    <row r="58" spans="1:11" ht="19.5" customHeight="1">
      <c r="A58" s="7" t="s">
        <v>143</v>
      </c>
      <c r="E58" s="6"/>
      <c r="G58" s="34">
        <v>-5141032</v>
      </c>
      <c r="I58" s="34">
        <v>-5019148</v>
      </c>
      <c r="J58" s="36"/>
      <c r="K58" s="78">
        <v>-2914890</v>
      </c>
    </row>
    <row r="59" spans="1:11" ht="19.5" customHeight="1">
      <c r="A59" s="7" t="s">
        <v>138</v>
      </c>
      <c r="E59" s="6"/>
      <c r="G59" s="34">
        <v>-50150</v>
      </c>
      <c r="I59" s="34">
        <v>-50150</v>
      </c>
      <c r="J59" s="36"/>
      <c r="K59" s="78">
        <v>-68520</v>
      </c>
    </row>
    <row r="60" spans="1:11" ht="19.5" customHeight="1">
      <c r="A60" s="7" t="s">
        <v>120</v>
      </c>
      <c r="E60" s="6"/>
      <c r="G60" s="34">
        <v>-1651650</v>
      </c>
      <c r="I60" s="34">
        <v>-1651650</v>
      </c>
      <c r="J60" s="36"/>
      <c r="K60" s="78">
        <v>-1650000</v>
      </c>
    </row>
    <row r="61" spans="1:11" ht="19.5" customHeight="1">
      <c r="A61" s="7" t="s">
        <v>141</v>
      </c>
      <c r="E61" s="6"/>
      <c r="G61" s="34">
        <v>1300000</v>
      </c>
      <c r="I61" s="34">
        <v>1339267</v>
      </c>
      <c r="J61" s="36"/>
      <c r="K61" s="42">
        <v>0</v>
      </c>
    </row>
    <row r="62" spans="1:11" ht="19.5" customHeight="1">
      <c r="A62" s="7" t="s">
        <v>113</v>
      </c>
      <c r="E62" s="6"/>
      <c r="G62" s="34">
        <v>0</v>
      </c>
      <c r="I62" s="34">
        <v>0</v>
      </c>
      <c r="J62" s="36"/>
      <c r="K62" s="78">
        <v>2457600</v>
      </c>
    </row>
    <row r="63" spans="1:11" ht="19.5" customHeight="1">
      <c r="A63" s="7" t="s">
        <v>117</v>
      </c>
      <c r="E63" s="6"/>
      <c r="G63" s="35">
        <v>153523</v>
      </c>
      <c r="I63" s="35">
        <v>153497</v>
      </c>
      <c r="J63" s="36"/>
      <c r="K63" s="77">
        <v>41324</v>
      </c>
    </row>
    <row r="64" spans="1:11" ht="6" customHeight="1">
      <c r="G64" s="34"/>
      <c r="I64" s="34"/>
      <c r="J64" s="36"/>
    </row>
    <row r="65" spans="1:11" ht="19.5" customHeight="1">
      <c r="A65" s="15" t="s">
        <v>154</v>
      </c>
      <c r="E65" s="6"/>
      <c r="G65" s="31">
        <f>SUM(G56:G64)</f>
        <v>-9614957</v>
      </c>
      <c r="I65" s="31">
        <f>SUM(I56:I64)</f>
        <v>-14453532</v>
      </c>
      <c r="J65" s="36"/>
      <c r="K65" s="37">
        <f>SUM(K56:K64)</f>
        <v>486904</v>
      </c>
    </row>
    <row r="66" spans="1:11" ht="12" customHeight="1">
      <c r="E66" s="6"/>
      <c r="G66" s="30"/>
      <c r="I66" s="30"/>
      <c r="J66" s="36"/>
      <c r="K66" s="36"/>
    </row>
    <row r="67" spans="1:11" ht="19.5" customHeight="1">
      <c r="A67" s="15" t="s">
        <v>63</v>
      </c>
      <c r="G67" s="34"/>
      <c r="I67" s="34"/>
    </row>
    <row r="68" spans="1:11" ht="19.5" customHeight="1">
      <c r="A68" s="7" t="s">
        <v>104</v>
      </c>
      <c r="E68" s="6"/>
      <c r="G68" s="30">
        <v>0</v>
      </c>
      <c r="I68" s="30">
        <v>0</v>
      </c>
      <c r="J68" s="36"/>
      <c r="K68" s="76">
        <v>14088278</v>
      </c>
    </row>
    <row r="69" spans="1:11" ht="19.5" customHeight="1">
      <c r="A69" s="7" t="s">
        <v>105</v>
      </c>
      <c r="E69" s="6"/>
      <c r="G69" s="30">
        <v>0</v>
      </c>
      <c r="I69" s="30">
        <v>0</v>
      </c>
      <c r="J69" s="36"/>
      <c r="K69" s="76">
        <v>-11270277</v>
      </c>
    </row>
    <row r="70" spans="1:11" ht="19.5" customHeight="1">
      <c r="A70" s="7" t="s">
        <v>64</v>
      </c>
      <c r="E70" s="6"/>
      <c r="G70" s="30">
        <v>48841009</v>
      </c>
      <c r="I70" s="30">
        <v>48841009</v>
      </c>
      <c r="J70" s="36"/>
      <c r="K70" s="76">
        <v>99218866</v>
      </c>
    </row>
    <row r="71" spans="1:11" ht="19.5" customHeight="1">
      <c r="A71" s="7" t="s">
        <v>70</v>
      </c>
      <c r="E71" s="6"/>
      <c r="G71" s="34">
        <v>-44036703</v>
      </c>
      <c r="I71" s="34">
        <v>-44036703</v>
      </c>
      <c r="J71" s="36"/>
      <c r="K71" s="76">
        <v>-135375009</v>
      </c>
    </row>
    <row r="72" spans="1:11" ht="19.5" customHeight="1">
      <c r="A72" s="7" t="s">
        <v>110</v>
      </c>
      <c r="E72" s="6"/>
      <c r="G72" s="34">
        <v>0</v>
      </c>
      <c r="I72" s="34">
        <v>0</v>
      </c>
      <c r="J72" s="36"/>
      <c r="K72" s="78">
        <v>10500000</v>
      </c>
    </row>
    <row r="73" spans="1:11" ht="19.5" customHeight="1">
      <c r="A73" s="7" t="s">
        <v>71</v>
      </c>
      <c r="E73" s="6">
        <v>14</v>
      </c>
      <c r="G73" s="34">
        <v>-8934297</v>
      </c>
      <c r="I73" s="34">
        <v>-8934297</v>
      </c>
      <c r="J73" s="36"/>
      <c r="K73" s="76">
        <v>-7139900</v>
      </c>
    </row>
    <row r="74" spans="1:11" ht="19.5" customHeight="1">
      <c r="A74" s="61" t="s">
        <v>168</v>
      </c>
      <c r="E74" s="6">
        <v>21</v>
      </c>
      <c r="G74" s="34">
        <v>0</v>
      </c>
      <c r="I74" s="34">
        <v>4100000</v>
      </c>
      <c r="J74" s="36"/>
      <c r="K74" s="79">
        <v>5810000</v>
      </c>
    </row>
    <row r="75" spans="1:11" ht="19.5" customHeight="1">
      <c r="A75" s="61" t="s">
        <v>169</v>
      </c>
      <c r="E75" s="6">
        <v>21</v>
      </c>
      <c r="G75" s="34">
        <v>0</v>
      </c>
      <c r="I75" s="34">
        <v>-400000</v>
      </c>
      <c r="J75" s="36"/>
      <c r="K75" s="79">
        <v>-5810000</v>
      </c>
    </row>
    <row r="76" spans="1:11" ht="19.5" customHeight="1">
      <c r="A76" s="7" t="s">
        <v>78</v>
      </c>
      <c r="G76" s="30">
        <v>-4891813</v>
      </c>
      <c r="I76" s="30">
        <v>-4891813</v>
      </c>
      <c r="J76" s="36"/>
      <c r="K76" s="78">
        <v>-4966498</v>
      </c>
    </row>
    <row r="77" spans="1:11" ht="19.5" customHeight="1">
      <c r="A77" s="7" t="s">
        <v>111</v>
      </c>
      <c r="E77" s="6"/>
      <c r="G77" s="30">
        <v>0</v>
      </c>
      <c r="I77" s="30">
        <v>0</v>
      </c>
      <c r="J77" s="36"/>
      <c r="K77" s="78">
        <v>473250000</v>
      </c>
    </row>
    <row r="78" spans="1:11" ht="19.5" customHeight="1">
      <c r="A78" s="61" t="s">
        <v>150</v>
      </c>
      <c r="E78" s="6"/>
      <c r="G78" s="30">
        <v>0</v>
      </c>
      <c r="I78" s="30">
        <v>0</v>
      </c>
      <c r="J78" s="36"/>
      <c r="K78" s="78">
        <v>-14526680</v>
      </c>
    </row>
    <row r="79" spans="1:11" ht="19.5" customHeight="1">
      <c r="A79" s="7" t="s">
        <v>112</v>
      </c>
      <c r="E79" s="6"/>
      <c r="G79" s="31">
        <v>0</v>
      </c>
      <c r="I79" s="31">
        <v>0</v>
      </c>
      <c r="J79" s="36"/>
      <c r="K79" s="77">
        <v>-14000000</v>
      </c>
    </row>
    <row r="80" spans="1:11" ht="6" customHeight="1">
      <c r="E80" s="6"/>
      <c r="G80" s="34"/>
      <c r="I80" s="34"/>
      <c r="J80" s="36"/>
    </row>
    <row r="81" spans="1:11" ht="19.5" customHeight="1">
      <c r="A81" s="15" t="s">
        <v>155</v>
      </c>
      <c r="E81" s="6"/>
      <c r="G81" s="31">
        <f>SUM(G68:G80)</f>
        <v>-9021804</v>
      </c>
      <c r="I81" s="31">
        <f>SUM(I68:I80)</f>
        <v>-5321804</v>
      </c>
      <c r="K81" s="37">
        <f>SUM(K68:K80)</f>
        <v>409778780</v>
      </c>
    </row>
    <row r="82" spans="1:11" ht="12" customHeight="1">
      <c r="E82" s="6"/>
      <c r="G82" s="34"/>
      <c r="I82" s="34"/>
      <c r="J82" s="36"/>
    </row>
    <row r="83" spans="1:11" ht="19.5" customHeight="1">
      <c r="A83" s="15" t="s">
        <v>170</v>
      </c>
      <c r="E83" s="6"/>
      <c r="G83" s="34">
        <f>G42+G65+G81</f>
        <v>-208429839</v>
      </c>
      <c r="I83" s="34">
        <f>I42+I65+I81</f>
        <v>-208758551</v>
      </c>
      <c r="J83" s="36"/>
      <c r="K83" s="42">
        <f>K42+K65+K81</f>
        <v>390617547</v>
      </c>
    </row>
    <row r="84" spans="1:11" ht="19.5" customHeight="1">
      <c r="A84" s="17" t="s">
        <v>90</v>
      </c>
      <c r="E84" s="6"/>
      <c r="G84" s="35">
        <v>214672252</v>
      </c>
      <c r="I84" s="35">
        <v>214672252</v>
      </c>
      <c r="J84" s="36"/>
      <c r="K84" s="44">
        <v>52866184</v>
      </c>
    </row>
    <row r="85" spans="1:11" ht="6" customHeight="1">
      <c r="A85" s="15"/>
      <c r="B85" s="15"/>
      <c r="E85" s="6"/>
      <c r="G85" s="34"/>
      <c r="I85" s="34"/>
      <c r="J85" s="36"/>
    </row>
    <row r="86" spans="1:11" ht="19.5" customHeight="1" thickBot="1">
      <c r="A86" s="15" t="s">
        <v>91</v>
      </c>
      <c r="B86" s="15"/>
      <c r="E86" s="6"/>
      <c r="G86" s="38">
        <f>SUM(G83:G85)</f>
        <v>6242413</v>
      </c>
      <c r="I86" s="38">
        <f>SUM(I83:I85)</f>
        <v>5913701</v>
      </c>
      <c r="J86" s="36"/>
      <c r="K86" s="67">
        <f>SUM(K83:K85)</f>
        <v>443483731</v>
      </c>
    </row>
    <row r="87" spans="1:11" ht="12" customHeight="1" thickTop="1">
      <c r="E87" s="6"/>
      <c r="G87" s="30"/>
      <c r="I87" s="30"/>
      <c r="J87" s="36"/>
      <c r="K87" s="36"/>
    </row>
    <row r="88" spans="1:11" ht="19.5" customHeight="1">
      <c r="A88" s="20" t="s">
        <v>86</v>
      </c>
      <c r="B88" s="14"/>
      <c r="C88" s="14"/>
      <c r="D88" s="14"/>
      <c r="E88" s="14"/>
      <c r="F88" s="14"/>
      <c r="G88" s="39"/>
      <c r="H88" s="14"/>
      <c r="I88" s="39"/>
      <c r="J88" s="11"/>
      <c r="K88" s="11"/>
    </row>
    <row r="89" spans="1:11" ht="6" customHeight="1">
      <c r="G89" s="30"/>
      <c r="I89" s="30"/>
      <c r="J89" s="36"/>
      <c r="K89" s="36"/>
    </row>
    <row r="90" spans="1:11" ht="19.5" customHeight="1">
      <c r="A90" s="7" t="s">
        <v>89</v>
      </c>
      <c r="G90" s="30">
        <v>94540</v>
      </c>
      <c r="I90" s="30">
        <v>94540</v>
      </c>
      <c r="J90" s="36"/>
      <c r="K90" s="36">
        <v>0</v>
      </c>
    </row>
    <row r="91" spans="1:11" ht="19.5" customHeight="1">
      <c r="A91" s="7" t="s">
        <v>79</v>
      </c>
      <c r="E91" s="6"/>
      <c r="G91" s="34">
        <v>12859987</v>
      </c>
      <c r="I91" s="34">
        <v>12859987</v>
      </c>
      <c r="J91" s="36"/>
      <c r="K91" s="42">
        <v>6739805</v>
      </c>
    </row>
    <row r="92" spans="1:11" ht="5.25" customHeight="1">
      <c r="E92" s="6"/>
      <c r="J92" s="36"/>
      <c r="K92" s="58"/>
    </row>
    <row r="93" spans="1:11" ht="21.9" customHeight="1">
      <c r="A93" s="18" t="str">
        <f>+A45</f>
        <v>หมายเหตุประกอบข้อมูลทางการเงินเป็นส่วนหนึ่งของข้อมูลทางการเงินระหว่างกาลนี้</v>
      </c>
      <c r="B93" s="18"/>
      <c r="C93" s="18"/>
      <c r="D93" s="18"/>
      <c r="E93" s="18"/>
      <c r="F93" s="18"/>
      <c r="G93" s="44"/>
      <c r="H93" s="18"/>
      <c r="I93" s="44"/>
      <c r="J93" s="44"/>
      <c r="K93" s="44"/>
    </row>
  </sheetData>
  <mergeCells count="2">
    <mergeCell ref="I5:K5"/>
    <mergeCell ref="I50:K50"/>
  </mergeCells>
  <pageMargins left="0.8" right="0.5" top="0.5" bottom="0.6" header="0.49" footer="0.4"/>
  <pageSetup paperSize="9" scale="95" firstPageNumber="9" orientation="portrait" useFirstPageNumber="1" horizontalDpi="1200" verticalDpi="1200" r:id="rId1"/>
  <headerFooter>
    <oddFooter>&amp;R&amp;"Browallia New,Regular"&amp;13&amp;P</oddFoot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Thai 2-4 </vt:lpstr>
      <vt:lpstr>Thai5(3m)</vt:lpstr>
      <vt:lpstr>Thai6 (9m)</vt:lpstr>
      <vt:lpstr>Thai7</vt:lpstr>
      <vt:lpstr>Thai8</vt:lpstr>
      <vt:lpstr>Thai9-10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Atjaraporn Layanggoon (TH)</cp:lastModifiedBy>
  <cp:lastPrinted>2023-11-06T04:25:47Z</cp:lastPrinted>
  <dcterms:created xsi:type="dcterms:W3CDTF">2013-03-27T10:17:16Z</dcterms:created>
  <dcterms:modified xsi:type="dcterms:W3CDTF">2023-11-08T09:42:19Z</dcterms:modified>
</cp:coreProperties>
</file>