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Non-Listed\- Non Listed Client Folder\Twenty-four con &amp; supply\Twenty-four con &amp; supply_Sep22 Q3\"/>
    </mc:Choice>
  </mc:AlternateContent>
  <xr:revisionPtr revIDLastSave="0" documentId="13_ncr:1_{9A66A07D-7B7E-4B7A-852B-8B9D9044D63C}" xr6:coauthVersionLast="47" xr6:coauthVersionMax="47" xr10:uidLastSave="{00000000-0000-0000-0000-000000000000}"/>
  <bookViews>
    <workbookView xWindow="-120" yWindow="-120" windowWidth="21840" windowHeight="13140" tabRatio="623" activeTab="4" xr2:uid="{00000000-000D-0000-FFFF-FFFF00000000}"/>
  </bookViews>
  <sheets>
    <sheet name="Thai 2-4" sheetId="1" r:id="rId1"/>
    <sheet name="Thai5 3m" sheetId="6" r:id="rId2"/>
    <sheet name="Thai6 9m" sheetId="7" r:id="rId3"/>
    <sheet name="Thai7" sheetId="3" r:id="rId4"/>
    <sheet name="Thai8-9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6" l="1"/>
  <c r="G60" i="8"/>
  <c r="A45" i="8" s="1"/>
  <c r="K22" i="3"/>
  <c r="O20" i="3"/>
  <c r="G26" i="3"/>
  <c r="F28" i="7"/>
  <c r="F17" i="7"/>
  <c r="F12" i="7"/>
  <c r="F28" i="6"/>
  <c r="F12" i="6"/>
  <c r="G16" i="3"/>
  <c r="I76" i="8"/>
  <c r="I60" i="8"/>
  <c r="M16" i="3"/>
  <c r="K16" i="3"/>
  <c r="I16" i="3"/>
  <c r="E16" i="3"/>
  <c r="O13" i="3"/>
  <c r="H28" i="7"/>
  <c r="H17" i="7"/>
  <c r="H12" i="7"/>
  <c r="H28" i="6"/>
  <c r="H17" i="6"/>
  <c r="H12" i="6"/>
  <c r="A88" i="8"/>
  <c r="G76" i="8"/>
  <c r="H19" i="7" l="1"/>
  <c r="H23" i="7" s="1"/>
  <c r="H31" i="7" s="1"/>
  <c r="H34" i="7" s="1"/>
  <c r="H37" i="7" s="1"/>
  <c r="F19" i="6"/>
  <c r="F23" i="6" s="1"/>
  <c r="F31" i="6" s="1"/>
  <c r="F34" i="6" s="1"/>
  <c r="F37" i="6" s="1"/>
  <c r="H19" i="6"/>
  <c r="H23" i="6" s="1"/>
  <c r="H31" i="6" s="1"/>
  <c r="H34" i="6" s="1"/>
  <c r="H37" i="6" s="1"/>
  <c r="F19" i="7"/>
  <c r="F23" i="7" s="1"/>
  <c r="F31" i="7" s="1"/>
  <c r="F34" i="7" s="1"/>
  <c r="F37" i="7" s="1"/>
  <c r="I10" i="8" l="1"/>
  <c r="I20" i="8" s="1"/>
  <c r="I34" i="8" s="1"/>
  <c r="I38" i="8" s="1"/>
  <c r="I78" i="8" s="1"/>
  <c r="I81" i="8" s="1"/>
  <c r="K24" i="3"/>
  <c r="G20" i="8"/>
  <c r="G34" i="8" s="1"/>
  <c r="G38" i="8" s="1"/>
  <c r="G78" i="8" s="1"/>
  <c r="G81" i="8" s="1"/>
  <c r="I116" i="1" l="1"/>
  <c r="O23" i="3" l="1"/>
  <c r="O22" i="3"/>
  <c r="O21" i="3"/>
  <c r="I26" i="3"/>
  <c r="I63" i="1" l="1"/>
  <c r="I72" i="1"/>
  <c r="G72" i="1"/>
  <c r="G63" i="1"/>
  <c r="I20" i="1"/>
  <c r="I31" i="1"/>
  <c r="G31" i="1"/>
  <c r="G20" i="1"/>
  <c r="I74" i="1" l="1"/>
  <c r="I118" i="1" s="1"/>
  <c r="G74" i="1"/>
  <c r="G33" i="1"/>
  <c r="I33" i="1"/>
  <c r="M26" i="3" l="1"/>
  <c r="E26" i="3"/>
  <c r="O18" i="3"/>
  <c r="O11" i="3" l="1"/>
  <c r="A85" i="1" l="1"/>
  <c r="A44" i="1"/>
  <c r="O24" i="3" l="1"/>
  <c r="A28" i="3"/>
  <c r="A123" i="1"/>
  <c r="K26" i="3" l="1"/>
  <c r="O14" i="3"/>
  <c r="O16" i="3" s="1"/>
  <c r="O26" i="3" l="1"/>
  <c r="G116" i="1"/>
  <c r="G118" i="1" s="1"/>
</calcChain>
</file>

<file path=xl/sharedStrings.xml><?xml version="1.0" encoding="utf-8"?>
<sst xmlns="http://schemas.openxmlformats.org/spreadsheetml/2006/main" count="271" uniqueCount="164">
  <si>
    <t>งบแสดงฐานะทางการเงิน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</si>
  <si>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</si>
  <si>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</si>
  <si>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</si>
  <si>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</si>
  <si>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</si>
  <si>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</si>
  <si>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</si>
  <si>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</si>
  <si>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</si>
  <si>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</si>
  <si>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</si>
  <si>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</si>
  <si>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</si>
  <si>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</si>
  <si>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</si>
  <si>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</si>
  <si>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>ยังไม่ได้จัดสรร</t>
  </si>
  <si>
    <t>รายได้อื่น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</si>
  <si>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</si>
  <si>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</si>
  <si>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</si>
  <si>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</si>
  <si>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t>รวม</t>
  </si>
  <si>
    <t>ภาระผูกพันผลประโยชน์พนักงาน</t>
  </si>
  <si>
    <t>ทุนที่ออกและชำระแล้ว</t>
  </si>
  <si>
    <t>ค่าใช้จ่ายภาษีเงินได้</t>
  </si>
  <si>
    <t>ทุนที่ออก</t>
  </si>
  <si>
    <t>และชำระแล้ว</t>
  </si>
  <si>
    <t>รวมรายได้</t>
  </si>
  <si>
    <t>รายได้จากการขายสินค้า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</si>
  <si>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</si>
  <si>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</si>
  <si>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</si>
  <si>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</si>
  <si>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</si>
  <si>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สินทรัพย์ไม่หมุนเวียน</t>
  </si>
  <si>
    <t>รวมสินทรัพย์ไม่หมุนเวียน</t>
  </si>
  <si>
    <t>ต้นทุนการขายสินค้า</t>
  </si>
  <si>
    <t>สินทรัพย์ไม่หมุนเวียนอื่น</t>
  </si>
  <si>
    <t>รวมต้นทุน</t>
  </si>
  <si>
    <t>รายได้จากการก่อสร้าง</t>
  </si>
  <si>
    <t>ต้นทุนการก่อสร้าง</t>
  </si>
  <si>
    <t>สินทรัพย์หมุนเวียนอื่น</t>
  </si>
  <si>
    <t>หนี้สินไม่หมุนเวียนอื่น</t>
  </si>
  <si>
    <t xml:space="preserve">สินค้าคงเหลือ </t>
  </si>
  <si>
    <t>ลูกหนี้การค้าและลูกหนี้อื่น - สุทธิ</t>
  </si>
  <si>
    <t>เงินฝากสถาบันการเงินที่มีภาระค้ำประกัน</t>
  </si>
  <si>
    <t>ส่วนปรับปรุงอาคารเช่าและอุปกรณ์ - สุทธิ</t>
  </si>
  <si>
    <t>เงินกู้ยืมระยะยาวจากสถาบันการเงิน</t>
  </si>
  <si>
    <t>และค่าใช้จ่ายภาษีเงินได้</t>
  </si>
  <si>
    <t>หนี้สินตามสัญญาเช่า</t>
  </si>
  <si>
    <t>กำไรสะสม</t>
  </si>
  <si>
    <t>กำไรขั้นต้น</t>
  </si>
  <si>
    <t>กำไรก่อนค่าใช้จ่าย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</si>
  <si>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</si>
  <si>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</si>
  <si>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</si>
  <si>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ค่าใช้จ่ายผลประโยชน์พนักงาน</t>
  </si>
  <si>
    <t>ดอกเบี้ยจ่าย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</si>
  <si>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</si>
  <si>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</si>
  <si>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</si>
  <si>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การจ่ายดอกเบี้ย</t>
  </si>
  <si>
    <t>การจ่ายภาษีเงินได้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</si>
  <si>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</si>
  <si>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</si>
  <si>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</si>
  <si>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31 ธันวาคม</t>
  </si>
  <si>
    <t>ที่ถึงกำหนดชำระภายในหนึ่งปี</t>
  </si>
  <si>
    <t>กระแสเงินสดก่อนการเปลี่ยนแปลงในสินทรัพย์</t>
  </si>
  <si>
    <t>และหนี้สินดำเนินงาน</t>
  </si>
  <si>
    <t>รายได้ดอกเบี้ย</t>
  </si>
  <si>
    <t>เงินสดรับจากเงินให้กู้ยืมระยะสั้นแก่บุคคลที่เกี่ยวข้องกัน</t>
  </si>
  <si>
    <t>เงินสดจ่ายเงินให้กู้ยืมระยะสั้นแก่บุคคลที่เกี่ยวข้องกัน</t>
  </si>
  <si>
    <t>เงินสดจ่ายเพื่อซื้ออุปกรณ์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</si>
  <si>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</si>
  <si>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</si>
  <si>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สินทรัพย์ที่เกิดจากสัญญา</t>
  </si>
  <si>
    <t>หนี้สินที่เกิดจากสัญญา</t>
  </si>
  <si>
    <t>-</t>
  </si>
  <si>
    <t>สินทรัพย์สิทธิการใช้ - สุทธิ</t>
  </si>
  <si>
    <t>งบกำไรขาดทุนเบ็ดเสร็จ</t>
  </si>
  <si>
    <t>เงินเบิกเกินบัญชีและเงินกู้ยืมระยะสั้นจากสถาบันการเงิน</t>
  </si>
  <si>
    <t>หนี้สินตามสัญญาเช่าที่ถึงกำหนดชำระภายในหนึ่งปี</t>
  </si>
  <si>
    <r>
      <t>งบแสดงฐานะทางการเงิน</t>
    </r>
    <r>
      <rPr>
        <sz val="13"/>
        <rFont val="Browallia New"/>
        <family val="2"/>
      </rPr>
      <t xml:space="preserve"> </t>
    </r>
  </si>
  <si>
    <t>เงินสดจ่ายคืนเงินต้นตามสัญญาเช่า</t>
  </si>
  <si>
    <t>การได้มาซึ่งสินทรัพย์ภายใต้สัญญาเช่า</t>
  </si>
  <si>
    <t>การจ่ายโดยใช้</t>
  </si>
  <si>
    <t>หุ้นเป็นเกณฑ์</t>
  </si>
  <si>
    <t>การจ่ายโดยใช้หุ้นเป็นเกณฑ์</t>
  </si>
  <si>
    <t>พ.ศ. 2564</t>
  </si>
  <si>
    <t>การเปลี่ยนแปลงในส่วนของเจ้าของสำหรับงวด</t>
  </si>
  <si>
    <t>ยอดคงเหลือ ณ วันที่ 1 มกราคม พ.ศ. 2564</t>
  </si>
  <si>
    <t>ยังไม่ได้ตรวจสอบ</t>
  </si>
  <si>
    <t>ตรวจสอบแล้ว</t>
  </si>
  <si>
    <t>รายการที่ไม่ใช่เงินสดที่มีสาระสำคัญ มีดังนี้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</si>
  <si>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</si>
  <si>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กำไรเบ็ดเสร็จรวมสำหรับงวด</t>
  </si>
  <si>
    <t>เจ้าหนี้ค่าซื้ออุปกรณ์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</si>
  <si>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</si>
  <si>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</si>
  <si>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พ.ศ. 2565</t>
  </si>
  <si>
    <t>ยอดคงเหลือ ณ วันที่ 1 มกราคม พ.ศ. 2565</t>
  </si>
  <si>
    <t>สินทรัพย์ไม่มีตัวตน - สุทธิ</t>
  </si>
  <si>
    <t>สินทรัพย์ภาษีเงินได้รอการตัดบัญชี</t>
  </si>
  <si>
    <t xml:space="preserve">   มูลค่าที่ตราไว้หุ้นละ 100 บาท)</t>
  </si>
  <si>
    <t xml:space="preserve">   หุ้นสามัญ จำนวน 250,000 หุ้น</t>
  </si>
  <si>
    <t xml:space="preserve">   มูลค่าที่ได้ชำระแล้วหุ้นละ 100 บาท</t>
  </si>
  <si>
    <t>หุ้นสามัญ จำนวน 1,250,000 หุ้น</t>
  </si>
  <si>
    <t>จัดสรรแล้ว - ทุนสำรองตามกฎหมาย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</si>
  <si>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</si>
  <si>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(31 ธันวาคม 2564 : หุ้นสามัญ จำนวน 1,500,000 หุ้น</t>
  </si>
  <si>
    <t>การจ่ายเงินปันผล</t>
  </si>
  <si>
    <t>ทุนสำรองตามกฎหมาย</t>
  </si>
  <si>
    <t>การเรียกชำระหุ้นสามัญ</t>
  </si>
  <si>
    <t xml:space="preserve">จัดสรรแล้ว - </t>
  </si>
  <si>
    <t>ทุนสำรอง</t>
  </si>
  <si>
    <t>ตามกฏหมาย</t>
  </si>
  <si>
    <t>เงินสดรับจากเงินเบิกเกินบัญชี</t>
  </si>
  <si>
    <t>เงินสดจ่ายจากเงินเบิกเกินบัญชี</t>
  </si>
  <si>
    <t xml:space="preserve">   มูลค่าที่ตราไว้หุ้นละ 0.50 บาท</t>
  </si>
  <si>
    <t xml:space="preserve">   หุ้นสามัญ จำนวน 430,000,000 หุ้น</t>
  </si>
  <si>
    <t xml:space="preserve">   มูลค่าที่ได้ชำระแล้วหุ้นละ 0.50 บาท</t>
  </si>
  <si>
    <t xml:space="preserve">กรรมการ ___________________________________  </t>
  </si>
  <si>
    <t xml:space="preserve">                                                                            (                                                       )</t>
  </si>
  <si>
    <t xml:space="preserve">บริษัท ทเวนตี้ โฟร์ คอน แอนด์ ซัพพลาย จำกัด (มหาชน) </t>
  </si>
  <si>
    <t>เงินสดรับจากรายได้ดอกเบี้ย</t>
  </si>
  <si>
    <t xml:space="preserve">   มูลค่าที่ได้ชำระแล้วหุ้นละ 75 บาท</t>
  </si>
  <si>
    <t>ณ วันที่ 30 กันยายน พ.ศ. 2565</t>
  </si>
  <si>
    <t>30 กันยายน</t>
  </si>
  <si>
    <t>และภาษีเงินได้</t>
  </si>
  <si>
    <t>หมายเหตุประกอบงบการเงินเป็นส่วนหนึ่งของงบการเงินนี้</t>
  </si>
  <si>
    <t>เงินสดรับเงินกู้ยืมระยะยาวจากสถาบันการเงิน</t>
  </si>
  <si>
    <t>เงินสดรับจากการเพิ่มทุนหุ้นสามัญ</t>
  </si>
  <si>
    <t>เงินสดและรายการเทียบเท่าเงินสดเพิ่มขึ้นสุทธิ</t>
  </si>
  <si>
    <t>สำหรับงวดสามเดือนสิ้นสุดวันที่ 30 กันยายน พ.ศ. 2565</t>
  </si>
  <si>
    <t>สำหรับงวดเก้าเดือนสิ้นสุดวันที่ 30 กันยายน พ.ศ. 2565</t>
  </si>
  <si>
    <t>การเพิ่มหุ้นสามัญ</t>
  </si>
  <si>
    <t>ยอดคงเหลือ ณ วันที่ 30 กันยายน พ.ศ. 2564 (ยังไม่ได้ตรวจสอบ)</t>
  </si>
  <si>
    <t>ยอดคงเหลือ ณ วันที่ 30 กันยายน พ.ศ. 2565 (ยังไม่ได้ตรวจสอบ)</t>
  </si>
  <si>
    <t>ส่วนเกินมูลค่าหุ้นสามัญ</t>
  </si>
  <si>
    <t>ส่วนเกิน</t>
  </si>
  <si>
    <t>มูลค่าหุ้นสามัญ</t>
  </si>
  <si>
    <t>ค่าเสื่อมราคาและค่าตัดจำหน่าย</t>
  </si>
  <si>
    <t>(กำไร)ขาดทุนจากอัตราแลกเปลี่ยนที่ยังไม่เกิดขึ้นจริง</t>
  </si>
  <si>
    <t>เงินสดสุทธิใช้ไปในกิจกรรมดำเนินงาน</t>
  </si>
  <si>
    <t>กำไรก่อนภาษีเงินได้</t>
  </si>
  <si>
    <t>เงินสดจ่ายเพื่อซื้อสินทรัพย์ไม่มีตัวตน</t>
  </si>
  <si>
    <t>เงินสดรับจากการตัดจำหน่ายสินทรัพย์สิทธิการใช้</t>
  </si>
  <si>
    <t>เงินสดจ่ายเงินปันผล</t>
  </si>
  <si>
    <t>กำไรจากการตัดจำหน่ายสินทรัพย์สิทธิการใช้</t>
  </si>
  <si>
    <t>เงินสดจ่ายสำหรับสินทรัพย์สิทธิการใช้</t>
  </si>
  <si>
    <t>เงินสดสุทธิได้มาจากกิจกรรมลงทุน</t>
  </si>
  <si>
    <t>เงินสดสุทธิได้มาจากกิจกรรมจัดหาเงิน</t>
  </si>
  <si>
    <t>การ(เพิ่มขึ้น)ลดลงของเงินสดที่มีข้อจำกัดในการใช้</t>
  </si>
  <si>
    <t>กำไรก่อนต้นทุนทางการเงิน</t>
  </si>
  <si>
    <t>กำไรก่อนค่าใช้จ่ายภาษีเงินได้</t>
  </si>
  <si>
    <t>กำไรต่อหุ้น</t>
  </si>
  <si>
    <t>กำไรต่อหุ้นขั้นพื้นฐาน (บาท)</t>
  </si>
  <si>
    <t>กระแสเงินสดใช้ไปในการดำเนินงานก่อนดอกเบี้ยจ่าย</t>
  </si>
  <si>
    <t>ค่าใช้จ่ายในการออกหุ้น</t>
  </si>
  <si>
    <t>เงินสดรับจากเงินกู้ยืมระยะสั้นจากบุคคลที่เกี่ยวข้องกัน</t>
  </si>
  <si>
    <t>เงินสดจ่ายคืนเงินกู้ยืมระยะสั้นจากบุคคลที่เกี่ยวข้องกัน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</si>
</sst>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_-* #,##0_฿_-;\-* #,##0_฿_-;_-* &quot;-&quot;_฿_-;_-@_-"/>
    <numFmt numFmtId="172" formatCode="_-* #,##0.00_฿_-;\-* #,##0.00_฿_-;_-* &quot;-&quot;??_฿_-;_-@_-"/>
    <numFmt numFmtId="173" formatCode="_-* #,##0&quot;฿&quot;_-;\-* #,##0&quot;฿&quot;_-;_-* &quot;-&quot;&quot;฿&quot;_-;_-@_-"/>
    <numFmt numFmtId="174" formatCode="_-* #,##0.00&quot;฿&quot;_-;\-* #,##0.00&quot;฿&quot;_-;_-* &quot;-&quot;??&quot;฿&quot;_-;_-@_-"/>
    <numFmt numFmtId="175" formatCode="_-* #,##0.00\ _€_-;\-* #,##0.00\ _€_-;_-* &quot;-&quot;??\ _€_-;_-@_-"/>
    <numFmt numFmtId="176" formatCode="_-* #,##0.00\ &quot;€&quot;_-;\-* #,##0.00\ &quot;€&quot;_-;_-* &quot;-&quot;??\ &quot;€&quot;_-;_-@_-"/>
    <numFmt numFmtId="177" formatCode="_-* #,##0_-;\-* #,##0_-;_-* &quot;-&quot;??_-;_-@_-"/>
    <numFmt numFmtId="178" formatCode="0.000"/>
    <numFmt numFmtId="179" formatCode="_(* #,##0.000_);_(* \(#,##0.000\);_(* &quot;-&quot;??_);_(@_)"/>
    <numFmt numFmtId="180" formatCode="\t&quot;฿&quot;#,##0.00_);[Red]\(\t&quot;฿&quot;#,##0.00\)"/>
    <numFmt numFmtId="181" formatCode="#,##0.000"/>
    <numFmt numFmtId="182" formatCode="B1mmm\-yy"/>
    <numFmt numFmtId="183" formatCode="0.000%"/>
    <numFmt numFmtId="184" formatCode="#,##0.00;\(#,##0.00\);&quot;-&quot;;@"/>
  </numFmts>
  <fonts count="46"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Angsana New"/>
      <family val="1"/>
    </font>
    <font>
      <sz val="10"/>
      <name val="ApFont"/>
      <charset val="222"/>
    </font>
    <font>
      <sz val="10"/>
      <name val="ApFont"/>
    </font>
    <font>
      <b/>
      <sz val="11"/>
      <name val="Times New Roman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indexed="8"/>
      <name val="Arial"/>
      <family val="2"/>
    </font>
    <font>
      <b/>
      <sz val="13"/>
      <color rgb="FFFF0000"/>
      <name val="Browallia New"/>
      <family val="2"/>
    </font>
    <font>
      <sz val="13"/>
      <color rgb="FFFF0000"/>
      <name val="Browallia New"/>
      <family val="2"/>
    </font>
    <font>
      <sz val="10"/>
      <color theme="1"/>
      <name val="Arial Unicode MS"/>
      <family val="2"/>
    </font>
    <font>
      <u/>
      <sz val="10"/>
      <color theme="10"/>
      <name val="Georgia"/>
      <family val="1"/>
    </font>
    <font>
      <u/>
      <sz val="10"/>
      <color rgb="FF0563C1"/>
      <name val="Georgia"/>
      <family val="1"/>
    </font>
    <font>
      <sz val="13"/>
      <color theme="1"/>
      <name val="Browallia New"/>
      <family val="2"/>
    </font>
    <font>
      <b/>
      <sz val="13"/>
      <color theme="1"/>
      <name val="Browallia New"/>
      <family val="2"/>
    </font>
    <font>
      <sz val="13"/>
      <color indexed="8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AFA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7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164" fontId="6" fillId="0" borderId="0" applyFont="0" applyFill="0" applyBorder="0" applyAlignment="0" applyProtection="0"/>
    <xf numFmtId="167" fontId="7" fillId="0" borderId="0"/>
    <xf numFmtId="168" fontId="7" fillId="0" borderId="0"/>
    <xf numFmtId="169" fontId="7" fillId="0" borderId="0"/>
    <xf numFmtId="38" fontId="8" fillId="2" borderId="0" applyNumberFormat="0" applyBorder="0" applyAlignment="0" applyProtection="0"/>
    <xf numFmtId="10" fontId="8" fillId="3" borderId="3" applyNumberFormat="0" applyBorder="0" applyAlignment="0" applyProtection="0"/>
    <xf numFmtId="37" fontId="9" fillId="0" borderId="0"/>
    <xf numFmtId="170" fontId="10" fillId="0" borderId="0"/>
    <xf numFmtId="0" fontId="3" fillId="0" borderId="0"/>
    <xf numFmtId="0" fontId="3" fillId="0" borderId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6" fillId="0" borderId="4" applyNumberFormat="0" applyFill="0" applyAlignment="0" applyProtection="0">
      <alignment horizontal="center" vertical="center"/>
    </xf>
    <xf numFmtId="40" fontId="5" fillId="0" borderId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15" fillId="0" borderId="0"/>
    <xf numFmtId="0" fontId="6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0" fontId="11" fillId="0" borderId="0"/>
    <xf numFmtId="43" fontId="11" fillId="0" borderId="0" applyFont="0" applyFill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9" borderId="11" applyNumberFormat="0" applyAlignment="0" applyProtection="0"/>
    <xf numFmtId="0" fontId="23" fillId="9" borderId="11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26" fillId="7" borderId="8" applyNumberFormat="0" applyAlignment="0" applyProtection="0"/>
    <xf numFmtId="0" fontId="26" fillId="7" borderId="8" applyNumberFormat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8" borderId="9" applyNumberFormat="0" applyAlignment="0" applyProtection="0"/>
    <xf numFmtId="0" fontId="29" fillId="8" borderId="9" applyNumberFormat="0" applyAlignment="0" applyProtection="0"/>
    <xf numFmtId="9" fontId="18" fillId="0" borderId="0" applyFont="0" applyFill="0" applyBorder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0"/>
    <xf numFmtId="0" fontId="15" fillId="0" borderId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6" fillId="0" borderId="0"/>
    <xf numFmtId="17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1" fillId="0" borderId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1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9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3" fillId="0" borderId="0" applyNumberFormat="0" applyFill="0" applyBorder="0" applyAlignment="0" applyProtection="0"/>
    <xf numFmtId="0" fontId="6" fillId="0" borderId="0"/>
    <xf numFmtId="164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40" fillId="0" borderId="0"/>
    <xf numFmtId="0" fontId="16" fillId="0" borderId="0"/>
    <xf numFmtId="43" fontId="40" fillId="0" borderId="0" applyFont="0" applyFill="0" applyBorder="0" applyAlignment="0" applyProtection="0"/>
    <xf numFmtId="0" fontId="41" fillId="0" borderId="13" applyNumberFormat="0" applyFill="0" applyAlignment="0">
      <protection locked="0"/>
    </xf>
    <xf numFmtId="0" fontId="42" fillId="0" borderId="0" applyNumberFormat="0" applyFill="0" applyBorder="0" applyAlignment="0">
      <protection locked="0"/>
    </xf>
    <xf numFmtId="0" fontId="16" fillId="0" borderId="0">
      <protection locked="0"/>
    </xf>
    <xf numFmtId="43" fontId="7" fillId="0" borderId="0" applyFont="0" applyFill="0" applyBorder="0" applyAlignment="0" applyProtection="0"/>
  </cellStyleXfs>
  <cellXfs count="189">
    <xf numFmtId="0" fontId="0" fillId="0" borderId="0" xfId="0"/>
    <xf numFmtId="0" fontId="34" fillId="0" borderId="0" xfId="1" applyFont="1" applyFill="1" applyAlignment="1">
      <alignment vertical="center"/>
    </xf>
    <xf numFmtId="37" fontId="34" fillId="0" borderId="0" xfId="1" applyNumberFormat="1" applyFont="1" applyFill="1" applyAlignment="1">
      <alignment vertical="center"/>
    </xf>
    <xf numFmtId="166" fontId="34" fillId="0" borderId="0" xfId="2" applyNumberFormat="1" applyFont="1" applyFill="1" applyAlignment="1">
      <alignment horizontal="right" vertical="center"/>
    </xf>
    <xf numFmtId="0" fontId="34" fillId="0" borderId="1" xfId="1" applyFont="1" applyFill="1" applyBorder="1" applyAlignment="1">
      <alignment vertical="center"/>
    </xf>
    <xf numFmtId="37" fontId="34" fillId="0" borderId="1" xfId="1" applyNumberFormat="1" applyFont="1" applyFill="1" applyBorder="1" applyAlignment="1">
      <alignment vertical="center"/>
    </xf>
    <xf numFmtId="0" fontId="34" fillId="0" borderId="1" xfId="1" applyFont="1" applyFill="1" applyBorder="1" applyAlignment="1">
      <alignment horizontal="center" vertical="center"/>
    </xf>
    <xf numFmtId="0" fontId="35" fillId="0" borderId="0" xfId="1" quotePrefix="1" applyFont="1" applyFill="1" applyAlignment="1">
      <alignment vertical="center"/>
    </xf>
    <xf numFmtId="0" fontId="35" fillId="0" borderId="0" xfId="1" applyFont="1" applyFill="1" applyAlignment="1">
      <alignment vertical="center"/>
    </xf>
    <xf numFmtId="37" fontId="35" fillId="0" borderId="0" xfId="1" applyNumberFormat="1" applyFont="1" applyFill="1" applyAlignment="1">
      <alignment vertical="center"/>
    </xf>
    <xf numFmtId="166" fontId="35" fillId="0" borderId="0" xfId="2" applyNumberFormat="1" applyFont="1" applyFill="1" applyAlignment="1">
      <alignment horizontal="right" vertical="center"/>
    </xf>
    <xf numFmtId="0" fontId="34" fillId="0" borderId="0" xfId="1" quotePrefix="1" applyFont="1" applyFill="1" applyAlignment="1">
      <alignment vertical="center"/>
    </xf>
    <xf numFmtId="0" fontId="34" fillId="0" borderId="0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horizontal="center" vertical="center"/>
    </xf>
    <xf numFmtId="166" fontId="35" fillId="0" borderId="0" xfId="2" applyNumberFormat="1" applyFont="1" applyFill="1" applyBorder="1" applyAlignment="1">
      <alignment horizontal="right" vertical="center"/>
    </xf>
    <xf numFmtId="166" fontId="35" fillId="0" borderId="1" xfId="2" applyNumberFormat="1" applyFont="1" applyFill="1" applyBorder="1" applyAlignment="1">
      <alignment horizontal="right" vertical="center"/>
    </xf>
    <xf numFmtId="166" fontId="35" fillId="0" borderId="2" xfId="2" applyNumberFormat="1" applyFont="1" applyFill="1" applyBorder="1" applyAlignment="1">
      <alignment horizontal="right" vertical="center"/>
    </xf>
    <xf numFmtId="0" fontId="35" fillId="0" borderId="0" xfId="0" applyFont="1" applyFill="1" applyAlignment="1">
      <alignment vertical="center"/>
    </xf>
    <xf numFmtId="166" fontId="35" fillId="0" borderId="1" xfId="2" quotePrefix="1" applyNumberFormat="1" applyFont="1" applyFill="1" applyBorder="1" applyAlignment="1">
      <alignment horizontal="right" vertical="center"/>
    </xf>
    <xf numFmtId="166" fontId="34" fillId="0" borderId="0" xfId="1" quotePrefix="1" applyNumberFormat="1" applyFont="1" applyFill="1" applyAlignment="1">
      <alignment vertical="center"/>
    </xf>
    <xf numFmtId="166" fontId="35" fillId="0" borderId="0" xfId="2" quotePrefix="1" applyNumberFormat="1" applyFont="1" applyFill="1" applyBorder="1" applyAlignment="1">
      <alignment horizontal="right" vertical="center"/>
    </xf>
    <xf numFmtId="166" fontId="35" fillId="0" borderId="0" xfId="1" applyNumberFormat="1" applyFont="1" applyFill="1" applyAlignment="1">
      <alignment vertical="center"/>
    </xf>
    <xf numFmtId="166" fontId="35" fillId="0" borderId="0" xfId="4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Continuous" vertical="center"/>
    </xf>
    <xf numFmtId="37" fontId="35" fillId="0" borderId="0" xfId="5" applyNumberFormat="1" applyFont="1" applyFill="1" applyBorder="1" applyAlignment="1">
      <alignment vertical="center"/>
    </xf>
    <xf numFmtId="166" fontId="35" fillId="0" borderId="0" xfId="5" applyNumberFormat="1" applyFont="1" applyFill="1" applyBorder="1" applyAlignment="1">
      <alignment horizontal="left" vertical="center"/>
    </xf>
    <xf numFmtId="166" fontId="35" fillId="0" borderId="0" xfId="5" applyNumberFormat="1" applyFont="1" applyFill="1" applyBorder="1" applyAlignment="1">
      <alignment vertical="center"/>
    </xf>
    <xf numFmtId="37" fontId="35" fillId="0" borderId="0" xfId="5" applyNumberFormat="1" applyFont="1" applyFill="1" applyBorder="1" applyAlignment="1">
      <alignment horizontal="left" vertical="center"/>
    </xf>
    <xf numFmtId="37" fontId="35" fillId="0" borderId="0" xfId="5" applyNumberFormat="1" applyFont="1" applyFill="1" applyBorder="1" applyAlignment="1">
      <alignment horizontal="center" vertical="center"/>
    </xf>
    <xf numFmtId="37" fontId="34" fillId="0" borderId="0" xfId="5" applyNumberFormat="1" applyFont="1" applyFill="1" applyBorder="1" applyAlignment="1">
      <alignment vertical="center"/>
    </xf>
    <xf numFmtId="37" fontId="34" fillId="0" borderId="0" xfId="5" quotePrefix="1" applyNumberFormat="1" applyFont="1" applyFill="1" applyBorder="1" applyAlignment="1">
      <alignment vertical="center"/>
    </xf>
    <xf numFmtId="166" fontId="34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" vertical="center"/>
    </xf>
    <xf numFmtId="166" fontId="35" fillId="0" borderId="1" xfId="5" applyNumberFormat="1" applyFont="1" applyFill="1" applyBorder="1" applyAlignment="1">
      <alignment horizontal="right" vertical="center"/>
    </xf>
    <xf numFmtId="166" fontId="34" fillId="0" borderId="0" xfId="3" applyNumberFormat="1" applyFont="1" applyFill="1" applyBorder="1" applyAlignment="1">
      <alignment horizontal="right" vertical="center"/>
    </xf>
    <xf numFmtId="166" fontId="34" fillId="0" borderId="1" xfId="3" applyNumberFormat="1" applyFont="1" applyFill="1" applyBorder="1" applyAlignment="1">
      <alignment horizontal="right" vertical="center"/>
    </xf>
    <xf numFmtId="166" fontId="35" fillId="0" borderId="0" xfId="2" quotePrefix="1" applyNumberFormat="1" applyFont="1" applyFill="1" applyBorder="1" applyAlignment="1">
      <alignment horizontal="center" vertical="center"/>
    </xf>
    <xf numFmtId="166" fontId="34" fillId="0" borderId="1" xfId="2" applyNumberFormat="1" applyFont="1" applyFill="1" applyBorder="1" applyAlignment="1">
      <alignment horizontal="right" vertical="center"/>
    </xf>
    <xf numFmtId="166" fontId="34" fillId="0" borderId="0" xfId="2" applyNumberFormat="1" applyFont="1" applyFill="1" applyBorder="1" applyAlignment="1">
      <alignment horizontal="right" vertical="center"/>
    </xf>
    <xf numFmtId="166" fontId="34" fillId="34" borderId="0" xfId="2" applyNumberFormat="1" applyFont="1" applyFill="1" applyBorder="1" applyAlignment="1">
      <alignment horizontal="right" vertical="center"/>
    </xf>
    <xf numFmtId="166" fontId="35" fillId="34" borderId="0" xfId="2" applyNumberFormat="1" applyFont="1" applyFill="1" applyAlignment="1">
      <alignment horizontal="right" vertical="center"/>
    </xf>
    <xf numFmtId="166" fontId="35" fillId="34" borderId="0" xfId="2" applyNumberFormat="1" applyFont="1" applyFill="1" applyBorder="1" applyAlignment="1">
      <alignment horizontal="right" vertical="center"/>
    </xf>
    <xf numFmtId="166" fontId="35" fillId="34" borderId="1" xfId="2" applyNumberFormat="1" applyFont="1" applyFill="1" applyBorder="1" applyAlignment="1">
      <alignment horizontal="right" vertical="center"/>
    </xf>
    <xf numFmtId="166" fontId="35" fillId="34" borderId="2" xfId="2" applyNumberFormat="1" applyFont="1" applyFill="1" applyBorder="1" applyAlignment="1">
      <alignment horizontal="right" vertical="center"/>
    </xf>
    <xf numFmtId="166" fontId="35" fillId="34" borderId="1" xfId="2" quotePrefix="1" applyNumberFormat="1" applyFont="1" applyFill="1" applyBorder="1" applyAlignment="1">
      <alignment horizontal="right" vertical="center"/>
    </xf>
    <xf numFmtId="166" fontId="35" fillId="34" borderId="0" xfId="2" quotePrefix="1" applyNumberFormat="1" applyFont="1" applyFill="1" applyBorder="1" applyAlignment="1">
      <alignment horizontal="right" vertical="center"/>
    </xf>
    <xf numFmtId="37" fontId="35" fillId="0" borderId="0" xfId="4" applyNumberFormat="1" applyFont="1" applyFill="1" applyAlignment="1">
      <alignment vertical="center"/>
    </xf>
    <xf numFmtId="166" fontId="36" fillId="0" borderId="0" xfId="4" applyNumberFormat="1" applyFont="1" applyFill="1" applyAlignment="1">
      <alignment horizontal="center" vertical="center"/>
    </xf>
    <xf numFmtId="166" fontId="36" fillId="0" borderId="0" xfId="4" applyNumberFormat="1" applyFont="1" applyFill="1" applyBorder="1" applyAlignment="1">
      <alignment horizontal="center" vertical="center"/>
    </xf>
    <xf numFmtId="166" fontId="35" fillId="0" borderId="0" xfId="4" applyNumberFormat="1" applyFont="1" applyFill="1" applyAlignment="1">
      <alignment horizontal="center" vertical="center"/>
    </xf>
    <xf numFmtId="165" fontId="34" fillId="0" borderId="0" xfId="3" applyNumberFormat="1" applyFont="1" applyFill="1" applyAlignment="1">
      <alignment vertical="center"/>
    </xf>
    <xf numFmtId="165" fontId="34" fillId="0" borderId="0" xfId="3" applyNumberFormat="1" applyFont="1" applyFill="1" applyBorder="1" applyAlignment="1">
      <alignment vertical="center"/>
    </xf>
    <xf numFmtId="37" fontId="35" fillId="0" borderId="0" xfId="4" applyNumberFormat="1" applyFont="1" applyFill="1" applyBorder="1" applyAlignment="1">
      <alignment vertical="center"/>
    </xf>
    <xf numFmtId="166" fontId="35" fillId="0" borderId="0" xfId="4" applyNumberFormat="1" applyFont="1" applyFill="1" applyBorder="1" applyAlignment="1">
      <alignment horizontal="center" vertical="center"/>
    </xf>
    <xf numFmtId="166" fontId="34" fillId="0" borderId="0" xfId="3" applyNumberFormat="1" applyFont="1" applyFill="1" applyAlignment="1">
      <alignment horizontal="right" vertical="center"/>
    </xf>
    <xf numFmtId="166" fontId="35" fillId="0" borderId="0" xfId="3" applyNumberFormat="1" applyFont="1" applyFill="1" applyBorder="1" applyAlignment="1">
      <alignment horizontal="right" vertical="center"/>
    </xf>
    <xf numFmtId="165" fontId="35" fillId="0" borderId="0" xfId="3" applyNumberFormat="1" applyFont="1" applyFill="1" applyAlignment="1">
      <alignment vertical="center"/>
    </xf>
    <xf numFmtId="166" fontId="35" fillId="34" borderId="0" xfId="5" applyNumberFormat="1" applyFont="1" applyFill="1" applyBorder="1" applyAlignment="1">
      <alignment horizontal="right" vertical="center"/>
    </xf>
    <xf numFmtId="166" fontId="35" fillId="34" borderId="1" xfId="5" applyNumberFormat="1" applyFont="1" applyFill="1" applyBorder="1" applyAlignment="1">
      <alignment horizontal="right" vertical="center"/>
    </xf>
    <xf numFmtId="166" fontId="35" fillId="34" borderId="2" xfId="5" applyNumberFormat="1" applyFont="1" applyFill="1" applyBorder="1" applyAlignment="1">
      <alignment horizontal="right" vertical="center"/>
    </xf>
    <xf numFmtId="166" fontId="35" fillId="0" borderId="2" xfId="5" applyNumberFormat="1" applyFont="1" applyFill="1" applyBorder="1" applyAlignment="1">
      <alignment horizontal="right" vertical="center"/>
    </xf>
    <xf numFmtId="166" fontId="34" fillId="0" borderId="0" xfId="2" applyNumberFormat="1" applyFont="1" applyFill="1" applyBorder="1" applyAlignment="1">
      <alignment horizontal="center" vertical="center"/>
    </xf>
    <xf numFmtId="166" fontId="34" fillId="0" borderId="1" xfId="2" applyNumberFormat="1" applyFont="1" applyFill="1" applyBorder="1" applyAlignment="1">
      <alignment horizontal="center" vertical="center"/>
    </xf>
    <xf numFmtId="166" fontId="35" fillId="0" borderId="0" xfId="265" applyNumberFormat="1" applyFont="1" applyFill="1" applyAlignment="1">
      <alignment horizontal="right" vertical="center"/>
    </xf>
    <xf numFmtId="166" fontId="34" fillId="0" borderId="1" xfId="1" applyNumberFormat="1" applyFont="1" applyFill="1" applyBorder="1" applyAlignment="1">
      <alignment vertical="center"/>
    </xf>
    <xf numFmtId="166" fontId="35" fillId="0" borderId="1" xfId="1" applyNumberFormat="1" applyFont="1" applyFill="1" applyBorder="1" applyAlignment="1">
      <alignment vertical="center"/>
    </xf>
    <xf numFmtId="166" fontId="34" fillId="0" borderId="0" xfId="1" applyNumberFormat="1" applyFont="1" applyFill="1" applyAlignment="1">
      <alignment vertical="center"/>
    </xf>
    <xf numFmtId="184" fontId="35" fillId="34" borderId="2" xfId="2" applyNumberFormat="1" applyFont="1" applyFill="1" applyBorder="1" applyAlignment="1">
      <alignment horizontal="right" vertical="center"/>
    </xf>
    <xf numFmtId="0" fontId="38" fillId="0" borderId="0" xfId="1" applyFont="1" applyAlignment="1">
      <alignment vertical="center"/>
    </xf>
    <xf numFmtId="0" fontId="38" fillId="0" borderId="0" xfId="1" applyFont="1" applyAlignment="1">
      <alignment horizontal="center" vertical="center"/>
    </xf>
    <xf numFmtId="0" fontId="39" fillId="0" borderId="0" xfId="1" quotePrefix="1" applyFont="1" applyAlignment="1">
      <alignment vertical="center"/>
    </xf>
    <xf numFmtId="0" fontId="39" fillId="0" borderId="0" xfId="1" applyFont="1" applyAlignment="1">
      <alignment vertical="center"/>
    </xf>
    <xf numFmtId="37" fontId="39" fillId="0" borderId="0" xfId="1" applyNumberFormat="1" applyFont="1" applyAlignment="1">
      <alignment vertical="center"/>
    </xf>
    <xf numFmtId="0" fontId="39" fillId="0" borderId="0" xfId="1" applyFont="1" applyAlignment="1">
      <alignment horizontal="center" vertical="center"/>
    </xf>
    <xf numFmtId="166" fontId="39" fillId="0" borderId="0" xfId="2" applyNumberFormat="1" applyFont="1" applyFill="1" applyAlignment="1">
      <alignment horizontal="right" vertical="center"/>
    </xf>
    <xf numFmtId="0" fontId="38" fillId="0" borderId="0" xfId="1" quotePrefix="1" applyFont="1" applyAlignment="1">
      <alignment vertical="center"/>
    </xf>
    <xf numFmtId="166" fontId="38" fillId="34" borderId="0" xfId="2" applyNumberFormat="1" applyFont="1" applyFill="1" applyBorder="1" applyAlignment="1">
      <alignment horizontal="right" vertical="center"/>
    </xf>
    <xf numFmtId="166" fontId="38" fillId="0" borderId="0" xfId="2" applyNumberFormat="1" applyFont="1" applyFill="1" applyBorder="1" applyAlignment="1">
      <alignment horizontal="right" vertical="center"/>
    </xf>
    <xf numFmtId="166" fontId="39" fillId="34" borderId="0" xfId="2" applyNumberFormat="1" applyFont="1" applyFill="1" applyAlignment="1">
      <alignment horizontal="right" vertical="center"/>
    </xf>
    <xf numFmtId="166" fontId="39" fillId="34" borderId="0" xfId="2" applyNumberFormat="1" applyFont="1" applyFill="1" applyBorder="1" applyAlignment="1">
      <alignment horizontal="right" vertical="center"/>
    </xf>
    <xf numFmtId="166" fontId="39" fillId="0" borderId="0" xfId="2" applyNumberFormat="1" applyFont="1" applyFill="1" applyBorder="1" applyAlignment="1">
      <alignment horizontal="right" vertical="center"/>
    </xf>
    <xf numFmtId="37" fontId="39" fillId="0" borderId="0" xfId="0" applyNumberFormat="1" applyFont="1" applyAlignment="1">
      <alignment vertical="center"/>
    </xf>
    <xf numFmtId="0" fontId="34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37" fontId="35" fillId="0" borderId="0" xfId="1" applyNumberFormat="1" applyFont="1" applyAlignment="1">
      <alignment vertical="center"/>
    </xf>
    <xf numFmtId="0" fontId="35" fillId="0" borderId="0" xfId="1" quotePrefix="1" applyFont="1" applyAlignment="1">
      <alignment horizontal="center" vertical="center"/>
    </xf>
    <xf numFmtId="0" fontId="35" fillId="0" borderId="0" xfId="1" quotePrefix="1" applyFont="1" applyAlignment="1">
      <alignment vertical="center"/>
    </xf>
    <xf numFmtId="166" fontId="35" fillId="34" borderId="0" xfId="2" quotePrefix="1" applyNumberFormat="1" applyFont="1" applyFill="1" applyAlignment="1">
      <alignment horizontal="right" vertical="center"/>
    </xf>
    <xf numFmtId="166" fontId="35" fillId="0" borderId="0" xfId="2" quotePrefix="1" applyNumberFormat="1" applyFont="1" applyFill="1" applyAlignment="1">
      <alignment horizontal="right" vertical="center"/>
    </xf>
    <xf numFmtId="0" fontId="35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37" fontId="35" fillId="0" borderId="0" xfId="1" quotePrefix="1" applyNumberFormat="1" applyFont="1" applyAlignment="1">
      <alignment vertical="center"/>
    </xf>
    <xf numFmtId="37" fontId="34" fillId="0" borderId="0" xfId="1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1" quotePrefix="1" applyFont="1" applyAlignment="1">
      <alignment vertical="center"/>
    </xf>
    <xf numFmtId="0" fontId="35" fillId="34" borderId="0" xfId="1" applyFont="1" applyFill="1" applyAlignment="1">
      <alignment vertical="center"/>
    </xf>
    <xf numFmtId="9" fontId="35" fillId="0" borderId="0" xfId="264" applyFont="1" applyFill="1" applyAlignment="1">
      <alignment vertical="center"/>
    </xf>
    <xf numFmtId="37" fontId="35" fillId="0" borderId="0" xfId="0" applyNumberFormat="1" applyFont="1" applyAlignment="1">
      <alignment vertical="center"/>
    </xf>
    <xf numFmtId="0" fontId="34" fillId="0" borderId="1" xfId="1" applyFont="1" applyBorder="1" applyAlignment="1">
      <alignment vertical="center"/>
    </xf>
    <xf numFmtId="165" fontId="34" fillId="0" borderId="0" xfId="3" applyNumberFormat="1" applyFont="1" applyAlignment="1">
      <alignment vertical="center"/>
    </xf>
    <xf numFmtId="165" fontId="35" fillId="0" borderId="0" xfId="262" applyNumberFormat="1" applyFont="1" applyAlignment="1">
      <alignment vertical="center"/>
    </xf>
    <xf numFmtId="0" fontId="35" fillId="0" borderId="0" xfId="262" applyFont="1" applyAlignment="1">
      <alignment vertical="center"/>
    </xf>
    <xf numFmtId="166" fontId="35" fillId="0" borderId="0" xfId="5" applyNumberFormat="1" applyFont="1" applyFill="1" applyAlignment="1">
      <alignment horizontal="right" vertical="center"/>
    </xf>
    <xf numFmtId="0" fontId="35" fillId="0" borderId="0" xfId="1" applyFont="1" applyFill="1" applyAlignment="1">
      <alignment horizontal="center" vertical="center"/>
    </xf>
    <xf numFmtId="184" fontId="35" fillId="0" borderId="2" xfId="2" applyNumberFormat="1" applyFont="1" applyFill="1" applyBorder="1" applyAlignment="1">
      <alignment horizontal="right" vertical="center"/>
    </xf>
    <xf numFmtId="0" fontId="34" fillId="0" borderId="0" xfId="1" applyFont="1" applyFill="1" applyAlignment="1">
      <alignment horizontal="left" vertical="center"/>
    </xf>
    <xf numFmtId="165" fontId="35" fillId="0" borderId="0" xfId="262" applyNumberFormat="1" applyFont="1" applyFill="1" applyAlignment="1">
      <alignment vertical="center"/>
    </xf>
    <xf numFmtId="184" fontId="35" fillId="0" borderId="0" xfId="2" applyNumberFormat="1" applyFont="1" applyFill="1" applyBorder="1" applyAlignment="1">
      <alignment horizontal="right" vertical="center"/>
    </xf>
    <xf numFmtId="37" fontId="34" fillId="0" borderId="1" xfId="1" applyNumberFormat="1" applyFont="1" applyBorder="1" applyAlignment="1">
      <alignment vertical="center"/>
    </xf>
    <xf numFmtId="0" fontId="34" fillId="0" borderId="1" xfId="1" applyFont="1" applyBorder="1" applyAlignment="1">
      <alignment horizontal="center" vertical="center"/>
    </xf>
    <xf numFmtId="165" fontId="35" fillId="0" borderId="0" xfId="1" applyNumberFormat="1" applyFont="1" applyAlignment="1">
      <alignment vertical="center"/>
    </xf>
    <xf numFmtId="165" fontId="34" fillId="0" borderId="0" xfId="1" applyNumberFormat="1" applyFont="1" applyAlignment="1">
      <alignment vertical="center"/>
    </xf>
    <xf numFmtId="166" fontId="35" fillId="0" borderId="0" xfId="1" applyNumberFormat="1" applyFont="1" applyAlignment="1">
      <alignment horizontal="center" vertical="center"/>
    </xf>
    <xf numFmtId="166" fontId="34" fillId="0" borderId="0" xfId="1" quotePrefix="1" applyNumberFormat="1" applyFont="1" applyAlignment="1">
      <alignment vertical="center"/>
    </xf>
    <xf numFmtId="166" fontId="34" fillId="0" borderId="0" xfId="1" applyNumberFormat="1" applyFont="1" applyAlignment="1">
      <alignment horizontal="center" vertical="center"/>
    </xf>
    <xf numFmtId="37" fontId="35" fillId="0" borderId="0" xfId="1" applyNumberFormat="1" applyFont="1" applyAlignment="1">
      <alignment horizontal="center" vertical="center"/>
    </xf>
    <xf numFmtId="0" fontId="35" fillId="0" borderId="1" xfId="1" applyFont="1" applyBorder="1" applyAlignment="1">
      <alignment vertical="center"/>
    </xf>
    <xf numFmtId="37" fontId="35" fillId="0" borderId="1" xfId="1" applyNumberFormat="1" applyFont="1" applyBorder="1" applyAlignment="1">
      <alignment vertical="center"/>
    </xf>
    <xf numFmtId="0" fontId="35" fillId="0" borderId="1" xfId="1" applyFont="1" applyBorder="1" applyAlignment="1">
      <alignment horizontal="center" vertical="center"/>
    </xf>
    <xf numFmtId="10" fontId="35" fillId="0" borderId="0" xfId="264" applyNumberFormat="1" applyFont="1" applyFill="1" applyBorder="1" applyAlignment="1">
      <alignment horizontal="right" vertical="center"/>
    </xf>
    <xf numFmtId="0" fontId="43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4" fillId="0" borderId="0" xfId="0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35" fillId="0" borderId="0" xfId="262" applyFont="1" applyAlignment="1">
      <alignment horizontal="center" vertical="center"/>
    </xf>
    <xf numFmtId="0" fontId="34" fillId="0" borderId="0" xfId="262" applyFont="1" applyAlignment="1">
      <alignment vertical="center"/>
    </xf>
    <xf numFmtId="0" fontId="34" fillId="0" borderId="0" xfId="1" applyFont="1" applyAlignment="1">
      <alignment horizontal="right" vertical="center"/>
    </xf>
    <xf numFmtId="0" fontId="34" fillId="0" borderId="1" xfId="262" applyFont="1" applyBorder="1" applyAlignment="1">
      <alignment horizontal="center" vertical="center"/>
    </xf>
    <xf numFmtId="0" fontId="34" fillId="0" borderId="0" xfId="262" applyFont="1" applyAlignment="1">
      <alignment horizontal="center" vertical="center"/>
    </xf>
    <xf numFmtId="0" fontId="34" fillId="0" borderId="1" xfId="1" applyFont="1" applyBorder="1" applyAlignment="1">
      <alignment horizontal="right" vertical="center"/>
    </xf>
    <xf numFmtId="0" fontId="34" fillId="34" borderId="0" xfId="1" applyFont="1" applyFill="1" applyAlignment="1">
      <alignment horizontal="right" vertical="center"/>
    </xf>
    <xf numFmtId="165" fontId="35" fillId="34" borderId="0" xfId="262" applyNumberFormat="1" applyFont="1" applyFill="1" applyAlignment="1">
      <alignment vertical="center"/>
    </xf>
    <xf numFmtId="166" fontId="35" fillId="34" borderId="0" xfId="5" applyNumberFormat="1" applyFont="1" applyFill="1" applyAlignment="1">
      <alignment horizontal="right" vertical="center"/>
    </xf>
    <xf numFmtId="165" fontId="35" fillId="0" borderId="0" xfId="29" applyNumberFormat="1" applyFont="1" applyFill="1" applyAlignment="1">
      <alignment vertical="center"/>
    </xf>
    <xf numFmtId="165" fontId="35" fillId="0" borderId="0" xfId="1" applyNumberFormat="1" applyFont="1" applyAlignment="1">
      <alignment horizontal="right" vertical="center"/>
    </xf>
    <xf numFmtId="0" fontId="45" fillId="0" borderId="0" xfId="262" applyFont="1" applyAlignment="1">
      <alignment vertical="center"/>
    </xf>
    <xf numFmtId="166" fontId="43" fillId="0" borderId="0" xfId="0" applyNumberFormat="1" applyFont="1" applyAlignment="1">
      <alignment vertical="center"/>
    </xf>
    <xf numFmtId="0" fontId="45" fillId="0" borderId="0" xfId="262" quotePrefix="1" applyFont="1" applyAlignment="1">
      <alignment vertical="center"/>
    </xf>
    <xf numFmtId="165" fontId="35" fillId="34" borderId="0" xfId="29" applyNumberFormat="1" applyFont="1" applyFill="1" applyBorder="1" applyAlignment="1">
      <alignment vertical="center"/>
    </xf>
    <xf numFmtId="43" fontId="35" fillId="34" borderId="0" xfId="265" applyFont="1" applyFill="1" applyAlignment="1">
      <alignment horizontal="right" vertical="center"/>
    </xf>
    <xf numFmtId="0" fontId="35" fillId="0" borderId="0" xfId="262" quotePrefix="1" applyFont="1" applyAlignment="1">
      <alignment vertical="center"/>
    </xf>
    <xf numFmtId="43" fontId="35" fillId="34" borderId="0" xfId="265" applyFont="1" applyFill="1" applyAlignment="1">
      <alignment vertical="center"/>
    </xf>
    <xf numFmtId="43" fontId="35" fillId="0" borderId="0" xfId="265" applyFont="1" applyFill="1" applyAlignment="1">
      <alignment vertical="center"/>
    </xf>
    <xf numFmtId="43" fontId="35" fillId="34" borderId="0" xfId="265" applyFont="1" applyFill="1" applyBorder="1" applyAlignment="1">
      <alignment vertical="center"/>
    </xf>
    <xf numFmtId="43" fontId="35" fillId="0" borderId="0" xfId="265" applyFont="1" applyFill="1" applyBorder="1" applyAlignment="1">
      <alignment vertical="center"/>
    </xf>
    <xf numFmtId="165" fontId="35" fillId="0" borderId="0" xfId="263" applyNumberFormat="1" applyFont="1" applyFill="1" applyBorder="1" applyAlignment="1">
      <alignment vertical="center"/>
    </xf>
    <xf numFmtId="43" fontId="35" fillId="0" borderId="0" xfId="265" applyFont="1" applyFill="1" applyBorder="1" applyAlignment="1">
      <alignment horizontal="right" vertical="center"/>
    </xf>
    <xf numFmtId="0" fontId="35" fillId="0" borderId="1" xfId="262" applyFont="1" applyBorder="1" applyAlignment="1">
      <alignment vertical="center"/>
    </xf>
    <xf numFmtId="0" fontId="35" fillId="0" borderId="1" xfId="262" applyFont="1" applyBorder="1" applyAlignment="1">
      <alignment horizontal="center" vertical="center"/>
    </xf>
    <xf numFmtId="165" fontId="35" fillId="0" borderId="1" xfId="1" applyNumberFormat="1" applyFont="1" applyBorder="1" applyAlignment="1">
      <alignment horizontal="right" vertical="center"/>
    </xf>
    <xf numFmtId="0" fontId="44" fillId="0" borderId="0" xfId="1" applyFont="1" applyAlignment="1">
      <alignment vertical="center"/>
    </xf>
    <xf numFmtId="165" fontId="35" fillId="0" borderId="0" xfId="262" applyNumberFormat="1" applyFont="1" applyAlignment="1">
      <alignment horizontal="right" vertical="center"/>
    </xf>
    <xf numFmtId="0" fontId="35" fillId="0" borderId="0" xfId="262" applyFont="1" applyAlignment="1">
      <alignment horizontal="right" vertical="center"/>
    </xf>
    <xf numFmtId="165" fontId="35" fillId="0" borderId="1" xfId="262" applyNumberFormat="1" applyFont="1" applyBorder="1" applyAlignment="1">
      <alignment horizontal="right" vertical="center"/>
    </xf>
    <xf numFmtId="0" fontId="35" fillId="0" borderId="1" xfId="262" applyFont="1" applyBorder="1" applyAlignment="1">
      <alignment horizontal="right" vertical="center"/>
    </xf>
    <xf numFmtId="165" fontId="35" fillId="34" borderId="0" xfId="263" applyNumberFormat="1" applyFont="1" applyFill="1" applyBorder="1" applyAlignment="1">
      <alignment vertical="center"/>
    </xf>
    <xf numFmtId="165" fontId="35" fillId="0" borderId="0" xfId="29" applyNumberFormat="1" applyFont="1" applyFill="1" applyBorder="1" applyAlignment="1">
      <alignment vertical="center"/>
    </xf>
    <xf numFmtId="166" fontId="35" fillId="34" borderId="0" xfId="277" applyNumberFormat="1" applyFont="1" applyFill="1" applyAlignment="1">
      <alignment horizontal="right" vertical="center"/>
    </xf>
    <xf numFmtId="165" fontId="35" fillId="34" borderId="14" xfId="29" applyNumberFormat="1" applyFont="1" applyFill="1" applyBorder="1" applyAlignment="1">
      <alignment vertical="center"/>
    </xf>
    <xf numFmtId="165" fontId="35" fillId="34" borderId="2" xfId="1" applyNumberFormat="1" applyFont="1" applyFill="1" applyBorder="1" applyAlignment="1">
      <alignment horizontal="right" vertical="center"/>
    </xf>
    <xf numFmtId="165" fontId="35" fillId="34" borderId="0" xfId="1" applyNumberFormat="1" applyFont="1" applyFill="1" applyAlignment="1">
      <alignment horizontal="right" vertical="center"/>
    </xf>
    <xf numFmtId="43" fontId="35" fillId="0" borderId="0" xfId="265" applyFont="1" applyFill="1" applyAlignment="1">
      <alignment horizontal="right" vertical="center"/>
    </xf>
    <xf numFmtId="0" fontId="34" fillId="0" borderId="0" xfId="262" applyFont="1" applyAlignment="1">
      <alignment horizontal="left" vertical="center"/>
    </xf>
    <xf numFmtId="0" fontId="35" fillId="0" borderId="0" xfId="262" applyFont="1" applyAlignment="1">
      <alignment horizontal="left" vertical="center"/>
    </xf>
    <xf numFmtId="165" fontId="35" fillId="34" borderId="0" xfId="262" applyNumberFormat="1" applyFont="1" applyFill="1" applyAlignment="1">
      <alignment horizontal="left" vertical="center"/>
    </xf>
    <xf numFmtId="165" fontId="35" fillId="0" borderId="1" xfId="262" applyNumberFormat="1" applyFont="1" applyBorder="1" applyAlignment="1">
      <alignment vertical="center"/>
    </xf>
    <xf numFmtId="165" fontId="35" fillId="0" borderId="0" xfId="3" applyNumberFormat="1" applyFont="1" applyAlignment="1">
      <alignment vertical="center"/>
    </xf>
    <xf numFmtId="0" fontId="34" fillId="0" borderId="0" xfId="1" applyFont="1" applyFill="1" applyAlignment="1">
      <alignment horizontal="right" vertical="center"/>
    </xf>
    <xf numFmtId="0" fontId="34" fillId="0" borderId="1" xfId="1" applyFont="1" applyFill="1" applyBorder="1" applyAlignment="1">
      <alignment horizontal="right" vertical="center"/>
    </xf>
    <xf numFmtId="165" fontId="35" fillId="0" borderId="1" xfId="1" applyNumberFormat="1" applyFont="1" applyFill="1" applyBorder="1" applyAlignment="1">
      <alignment horizontal="right" vertical="center"/>
    </xf>
    <xf numFmtId="165" fontId="35" fillId="0" borderId="0" xfId="262" applyNumberFormat="1" applyFont="1" applyFill="1" applyAlignment="1">
      <alignment horizontal="right" vertical="center"/>
    </xf>
    <xf numFmtId="165" fontId="35" fillId="0" borderId="1" xfId="262" applyNumberFormat="1" applyFont="1" applyFill="1" applyBorder="1" applyAlignment="1">
      <alignment horizontal="right" vertical="center"/>
    </xf>
    <xf numFmtId="166" fontId="35" fillId="0" borderId="0" xfId="277" applyNumberFormat="1" applyFont="1" applyFill="1" applyAlignment="1">
      <alignment horizontal="right" vertical="center"/>
    </xf>
    <xf numFmtId="165" fontId="35" fillId="0" borderId="14" xfId="29" applyNumberFormat="1" applyFont="1" applyFill="1" applyBorder="1" applyAlignment="1">
      <alignment vertical="center"/>
    </xf>
    <xf numFmtId="165" fontId="35" fillId="0" borderId="2" xfId="1" applyNumberFormat="1" applyFont="1" applyFill="1" applyBorder="1" applyAlignment="1">
      <alignment horizontal="right" vertical="center"/>
    </xf>
    <xf numFmtId="165" fontId="35" fillId="0" borderId="0" xfId="1" applyNumberFormat="1" applyFont="1" applyFill="1" applyAlignment="1">
      <alignment horizontal="right" vertical="center"/>
    </xf>
    <xf numFmtId="165" fontId="35" fillId="0" borderId="0" xfId="262" applyNumberFormat="1" applyFont="1" applyFill="1" applyAlignment="1">
      <alignment horizontal="left" vertical="center"/>
    </xf>
    <xf numFmtId="165" fontId="35" fillId="0" borderId="1" xfId="262" applyNumberFormat="1" applyFont="1" applyFill="1" applyBorder="1" applyAlignment="1">
      <alignment vertical="center"/>
    </xf>
    <xf numFmtId="165" fontId="35" fillId="0" borderId="0" xfId="1" applyNumberFormat="1" applyFont="1" applyBorder="1" applyAlignment="1">
      <alignment horizontal="right" vertical="center"/>
    </xf>
    <xf numFmtId="0" fontId="35" fillId="0" borderId="0" xfId="262" applyFont="1" applyFill="1" applyAlignment="1">
      <alignment vertical="center"/>
    </xf>
    <xf numFmtId="0" fontId="34" fillId="0" borderId="0" xfId="262" applyFont="1" applyFill="1" applyAlignment="1">
      <alignment vertical="center"/>
    </xf>
    <xf numFmtId="0" fontId="45" fillId="0" borderId="0" xfId="262" applyFont="1" applyFill="1" applyAlignment="1">
      <alignment vertical="center"/>
    </xf>
    <xf numFmtId="0" fontId="34" fillId="0" borderId="0" xfId="262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0" fontId="35" fillId="0" borderId="1" xfId="1" applyFont="1" applyFill="1" applyBorder="1" applyAlignment="1">
      <alignment horizontal="left" vertical="center"/>
    </xf>
    <xf numFmtId="0" fontId="34" fillId="0" borderId="0" xfId="1" applyFont="1" applyFill="1" applyAlignment="1">
      <alignment horizontal="left" vertical="center"/>
    </xf>
    <xf numFmtId="37" fontId="35" fillId="0" borderId="1" xfId="5" applyNumberFormat="1" applyFont="1" applyFill="1" applyBorder="1" applyAlignment="1">
      <alignment horizontal="justify" vertical="center"/>
    </xf>
    <xf numFmtId="166" fontId="34" fillId="0" borderId="1" xfId="3" applyNumberFormat="1" applyFont="1" applyFill="1" applyBorder="1" applyAlignment="1">
      <alignment horizontal="center" vertical="center"/>
    </xf>
  </cellXfs>
  <cellStyles count="278">
    <cellStyle name="20% - Accent1 2" xfId="38" xr:uid="{00000000-0005-0000-0000-000000000000}"/>
    <cellStyle name="20% - Accent1 3" xfId="39" xr:uid="{00000000-0005-0000-0000-000001000000}"/>
    <cellStyle name="20% - Accent2 2" xfId="40" xr:uid="{00000000-0005-0000-0000-000002000000}"/>
    <cellStyle name="20% - Accent2 3" xfId="41" xr:uid="{00000000-0005-0000-0000-000003000000}"/>
    <cellStyle name="20% - Accent3 2" xfId="42" xr:uid="{00000000-0005-0000-0000-000004000000}"/>
    <cellStyle name="20% - Accent3 3" xfId="43" xr:uid="{00000000-0005-0000-0000-000005000000}"/>
    <cellStyle name="20% - Accent4 2" xfId="44" xr:uid="{00000000-0005-0000-0000-000006000000}"/>
    <cellStyle name="20% - Accent4 3" xfId="45" xr:uid="{00000000-0005-0000-0000-000007000000}"/>
    <cellStyle name="20% - Accent5 2" xfId="46" xr:uid="{00000000-0005-0000-0000-000008000000}"/>
    <cellStyle name="20% - Accent5 3" xfId="47" xr:uid="{00000000-0005-0000-0000-000009000000}"/>
    <cellStyle name="20% - Accent6 2" xfId="48" xr:uid="{00000000-0005-0000-0000-00000A000000}"/>
    <cellStyle name="20% - Accent6 3" xfId="49" xr:uid="{00000000-0005-0000-0000-00000B000000}"/>
    <cellStyle name="40% - Accent1 2" xfId="50" xr:uid="{00000000-0005-0000-0000-00000C000000}"/>
    <cellStyle name="40% - Accent1 3" xfId="51" xr:uid="{00000000-0005-0000-0000-00000D000000}"/>
    <cellStyle name="40% - Accent2 2" xfId="52" xr:uid="{00000000-0005-0000-0000-00000E000000}"/>
    <cellStyle name="40% - Accent2 3" xfId="53" xr:uid="{00000000-0005-0000-0000-00000F000000}"/>
    <cellStyle name="40% - Accent3 2" xfId="54" xr:uid="{00000000-0005-0000-0000-000010000000}"/>
    <cellStyle name="40% - Accent3 3" xfId="55" xr:uid="{00000000-0005-0000-0000-000011000000}"/>
    <cellStyle name="40% - Accent4 2" xfId="56" xr:uid="{00000000-0005-0000-0000-000012000000}"/>
    <cellStyle name="40% - Accent4 3" xfId="57" xr:uid="{00000000-0005-0000-0000-000013000000}"/>
    <cellStyle name="40% - Accent5 2" xfId="58" xr:uid="{00000000-0005-0000-0000-000014000000}"/>
    <cellStyle name="40% - Accent5 3" xfId="59" xr:uid="{00000000-0005-0000-0000-000015000000}"/>
    <cellStyle name="40% - Accent6 2" xfId="60" xr:uid="{00000000-0005-0000-0000-000016000000}"/>
    <cellStyle name="40% - Accent6 3" xfId="61" xr:uid="{00000000-0005-0000-0000-000017000000}"/>
    <cellStyle name="60% - Accent1 2" xfId="62" xr:uid="{00000000-0005-0000-0000-000018000000}"/>
    <cellStyle name="60% - Accent1 3" xfId="63" xr:uid="{00000000-0005-0000-0000-000019000000}"/>
    <cellStyle name="60% - Accent2 2" xfId="64" xr:uid="{00000000-0005-0000-0000-00001A000000}"/>
    <cellStyle name="60% - Accent2 3" xfId="65" xr:uid="{00000000-0005-0000-0000-00001B000000}"/>
    <cellStyle name="60% - Accent3 2" xfId="66" xr:uid="{00000000-0005-0000-0000-00001C000000}"/>
    <cellStyle name="60% - Accent3 3" xfId="67" xr:uid="{00000000-0005-0000-0000-00001D000000}"/>
    <cellStyle name="60% - Accent4 2" xfId="68" xr:uid="{00000000-0005-0000-0000-00001E000000}"/>
    <cellStyle name="60% - Accent4 3" xfId="69" xr:uid="{00000000-0005-0000-0000-00001F000000}"/>
    <cellStyle name="60% - Accent5 2" xfId="70" xr:uid="{00000000-0005-0000-0000-000020000000}"/>
    <cellStyle name="60% - Accent5 3" xfId="71" xr:uid="{00000000-0005-0000-0000-000021000000}"/>
    <cellStyle name="60% - Accent6 2" xfId="72" xr:uid="{00000000-0005-0000-0000-000022000000}"/>
    <cellStyle name="60% - Accent6 3" xfId="73" xr:uid="{00000000-0005-0000-0000-000023000000}"/>
    <cellStyle name="Accent1 2" xfId="74" xr:uid="{00000000-0005-0000-0000-000024000000}"/>
    <cellStyle name="Accent1 3" xfId="75" xr:uid="{00000000-0005-0000-0000-000025000000}"/>
    <cellStyle name="Accent2 2" xfId="76" xr:uid="{00000000-0005-0000-0000-000026000000}"/>
    <cellStyle name="Accent2 3" xfId="77" xr:uid="{00000000-0005-0000-0000-000027000000}"/>
    <cellStyle name="Accent3 2" xfId="78" xr:uid="{00000000-0005-0000-0000-000028000000}"/>
    <cellStyle name="Accent3 3" xfId="79" xr:uid="{00000000-0005-0000-0000-000029000000}"/>
    <cellStyle name="Accent4 2" xfId="80" xr:uid="{00000000-0005-0000-0000-00002A000000}"/>
    <cellStyle name="Accent4 3" xfId="81" xr:uid="{00000000-0005-0000-0000-00002B000000}"/>
    <cellStyle name="Accent5 2" xfId="82" xr:uid="{00000000-0005-0000-0000-00002C000000}"/>
    <cellStyle name="Accent5 3" xfId="83" xr:uid="{00000000-0005-0000-0000-00002D000000}"/>
    <cellStyle name="Accent6 2" xfId="84" xr:uid="{00000000-0005-0000-0000-00002E000000}"/>
    <cellStyle name="Accent6 3" xfId="85" xr:uid="{00000000-0005-0000-0000-00002F000000}"/>
    <cellStyle name="Bad 2" xfId="86" xr:uid="{00000000-0005-0000-0000-000030000000}"/>
    <cellStyle name="Bad 3" xfId="87" xr:uid="{00000000-0005-0000-0000-000031000000}"/>
    <cellStyle name="Calculation 2" xfId="88" xr:uid="{00000000-0005-0000-0000-000032000000}"/>
    <cellStyle name="Calculation 3" xfId="89" xr:uid="{00000000-0005-0000-0000-000033000000}"/>
    <cellStyle name="Check Cell 2" xfId="90" xr:uid="{00000000-0005-0000-0000-000034000000}"/>
    <cellStyle name="Check Cell 3" xfId="91" xr:uid="{00000000-0005-0000-0000-000035000000}"/>
    <cellStyle name="Comma" xfId="265" builtinId="3"/>
    <cellStyle name="Comma 10" xfId="138" xr:uid="{00000000-0005-0000-0000-000036000000}"/>
    <cellStyle name="Comma 11" xfId="139" xr:uid="{00000000-0005-0000-0000-000037000000}"/>
    <cellStyle name="Comma 12" xfId="140" xr:uid="{00000000-0005-0000-0000-000038000000}"/>
    <cellStyle name="Comma 13" xfId="141" xr:uid="{00000000-0005-0000-0000-000039000000}"/>
    <cellStyle name="Comma 14" xfId="142" xr:uid="{00000000-0005-0000-0000-00003A000000}"/>
    <cellStyle name="Comma 15" xfId="143" xr:uid="{00000000-0005-0000-0000-00003B000000}"/>
    <cellStyle name="Comma 16" xfId="144" xr:uid="{00000000-0005-0000-0000-00003C000000}"/>
    <cellStyle name="Comma 17" xfId="145" xr:uid="{00000000-0005-0000-0000-00003D000000}"/>
    <cellStyle name="Comma 18" xfId="146" xr:uid="{00000000-0005-0000-0000-00003E000000}"/>
    <cellStyle name="Comma 19" xfId="121" xr:uid="{00000000-0005-0000-0000-00003F000000}"/>
    <cellStyle name="Comma 2" xfId="2" xr:uid="{00000000-0005-0000-0000-000040000000}"/>
    <cellStyle name="Comma 2 17 3" xfId="273" xr:uid="{0F967E2C-5493-494D-8AA4-F2D0FA204C41}"/>
    <cellStyle name="Comma 2 2" xfId="29" xr:uid="{00000000-0005-0000-0000-000041000000}"/>
    <cellStyle name="Comma 2 2 10" xfId="129" xr:uid="{00000000-0005-0000-0000-000042000000}"/>
    <cellStyle name="Comma 2 2 11" xfId="266" xr:uid="{4E7F93C3-3C01-44D5-BF57-38CED156E238}"/>
    <cellStyle name="Comma 2 2 2" xfId="122" xr:uid="{00000000-0005-0000-0000-000043000000}"/>
    <cellStyle name="Comma 2 2 3" xfId="147" xr:uid="{00000000-0005-0000-0000-000044000000}"/>
    <cellStyle name="Comma 2 2 4" xfId="148" xr:uid="{00000000-0005-0000-0000-000045000000}"/>
    <cellStyle name="Comma 2 2 5" xfId="149" xr:uid="{00000000-0005-0000-0000-000046000000}"/>
    <cellStyle name="Comma 2 2 6" xfId="150" xr:uid="{00000000-0005-0000-0000-000047000000}"/>
    <cellStyle name="Comma 2 2 7" xfId="151" xr:uid="{00000000-0005-0000-0000-000048000000}"/>
    <cellStyle name="Comma 2 2 8" xfId="152" xr:uid="{00000000-0005-0000-0000-000049000000}"/>
    <cellStyle name="Comma 2 2 9" xfId="119" xr:uid="{00000000-0005-0000-0000-00004A000000}"/>
    <cellStyle name="Comma 2 25" xfId="267" xr:uid="{6F3394CC-87B2-454F-A748-D2DC1230D658}"/>
    <cellStyle name="Comma 2 3" xfId="153" xr:uid="{00000000-0005-0000-0000-00004B000000}"/>
    <cellStyle name="Comma 2 3 2" xfId="154" xr:uid="{00000000-0005-0000-0000-00004C000000}"/>
    <cellStyle name="Comma 2 3 3" xfId="155" xr:uid="{00000000-0005-0000-0000-00004D000000}"/>
    <cellStyle name="Comma 2 3 4" xfId="156" xr:uid="{00000000-0005-0000-0000-00004E000000}"/>
    <cellStyle name="Comma 2 3 5" xfId="157" xr:uid="{00000000-0005-0000-0000-00004F000000}"/>
    <cellStyle name="Comma 2 4" xfId="158" xr:uid="{00000000-0005-0000-0000-000050000000}"/>
    <cellStyle name="Comma 2 4 2" xfId="159" xr:uid="{00000000-0005-0000-0000-000051000000}"/>
    <cellStyle name="Comma 2 4 3" xfId="160" xr:uid="{00000000-0005-0000-0000-000052000000}"/>
    <cellStyle name="Comma 2 4 4" xfId="161" xr:uid="{00000000-0005-0000-0000-000053000000}"/>
    <cellStyle name="Comma 2 4 5" xfId="162" xr:uid="{00000000-0005-0000-0000-000054000000}"/>
    <cellStyle name="Comma 2 4 6" xfId="163" xr:uid="{00000000-0005-0000-0000-000055000000}"/>
    <cellStyle name="Comma 2 5" xfId="164" xr:uid="{00000000-0005-0000-0000-000056000000}"/>
    <cellStyle name="Comma 2 6" xfId="165" xr:uid="{00000000-0005-0000-0000-000057000000}"/>
    <cellStyle name="Comma 2 7" xfId="166" xr:uid="{00000000-0005-0000-0000-000058000000}"/>
    <cellStyle name="Comma 2 8" xfId="167" xr:uid="{00000000-0005-0000-0000-000059000000}"/>
    <cellStyle name="Comma 2 9" xfId="168" xr:uid="{00000000-0005-0000-0000-00005A000000}"/>
    <cellStyle name="Comma 20" xfId="252" xr:uid="{00000000-0005-0000-0000-00005B000000}"/>
    <cellStyle name="Comma 21" xfId="257" xr:uid="{00000000-0005-0000-0000-00005C000000}"/>
    <cellStyle name="Comma 22" xfId="259" xr:uid="{00000000-0005-0000-0000-00005D000000}"/>
    <cellStyle name="Comma 23" xfId="261" xr:uid="{00000000-0005-0000-0000-00005E000000}"/>
    <cellStyle name="Comma 24" xfId="268" xr:uid="{7228ECED-2484-4F71-B816-A245E2050B07}"/>
    <cellStyle name="Comma 24 2" xfId="277" xr:uid="{FF162138-441B-4E6C-910A-751438310192}"/>
    <cellStyle name="Comma 3" xfId="6" xr:uid="{00000000-0005-0000-0000-00005F000000}"/>
    <cellStyle name="Comma 3 2" xfId="30" xr:uid="{00000000-0005-0000-0000-000060000000}"/>
    <cellStyle name="Comma 3 2 2" xfId="169" xr:uid="{00000000-0005-0000-0000-000061000000}"/>
    <cellStyle name="Comma 3 2 3" xfId="128" xr:uid="{00000000-0005-0000-0000-000062000000}"/>
    <cellStyle name="Comma 3 3" xfId="170" xr:uid="{00000000-0005-0000-0000-000063000000}"/>
    <cellStyle name="Comma 3 3 2" xfId="171" xr:uid="{00000000-0005-0000-0000-000064000000}"/>
    <cellStyle name="Comma 3 3 3" xfId="172" xr:uid="{00000000-0005-0000-0000-000065000000}"/>
    <cellStyle name="Comma 3 3 4" xfId="173" xr:uid="{00000000-0005-0000-0000-000066000000}"/>
    <cellStyle name="Comma 3 4" xfId="174" xr:uid="{00000000-0005-0000-0000-000067000000}"/>
    <cellStyle name="Comma 3 5" xfId="269" xr:uid="{4135F2CA-5920-4B59-A46B-1B7FC647DC4D}"/>
    <cellStyle name="Comma 4" xfId="37" xr:uid="{00000000-0005-0000-0000-000068000000}"/>
    <cellStyle name="Comma 4 2" xfId="175" xr:uid="{00000000-0005-0000-0000-000069000000}"/>
    <cellStyle name="Comma 4 3" xfId="176" xr:uid="{00000000-0005-0000-0000-00006A000000}"/>
    <cellStyle name="Comma 4 4" xfId="130" xr:uid="{00000000-0005-0000-0000-00006B000000}"/>
    <cellStyle name="Comma 5" xfId="34" xr:uid="{00000000-0005-0000-0000-00006C000000}"/>
    <cellStyle name="Comma 5 2" xfId="177" xr:uid="{00000000-0005-0000-0000-00006D000000}"/>
    <cellStyle name="Comma 5 2 2" xfId="256" xr:uid="{00000000-0005-0000-0000-00006E000000}"/>
    <cellStyle name="Comma 5 3" xfId="178" xr:uid="{00000000-0005-0000-0000-00006F000000}"/>
    <cellStyle name="Comma 5 4" xfId="179" xr:uid="{00000000-0005-0000-0000-000070000000}"/>
    <cellStyle name="Comma 5 5" xfId="180" xr:uid="{00000000-0005-0000-0000-000071000000}"/>
    <cellStyle name="Comma 5 6" xfId="181" xr:uid="{00000000-0005-0000-0000-000072000000}"/>
    <cellStyle name="Comma 5 7" xfId="137" xr:uid="{00000000-0005-0000-0000-000073000000}"/>
    <cellStyle name="Comma 6" xfId="116" xr:uid="{00000000-0005-0000-0000-000074000000}"/>
    <cellStyle name="Comma 6 2" xfId="182" xr:uid="{00000000-0005-0000-0000-000075000000}"/>
    <cellStyle name="Comma 7" xfId="183" xr:uid="{00000000-0005-0000-0000-000076000000}"/>
    <cellStyle name="Comma 7 2" xfId="184" xr:uid="{00000000-0005-0000-0000-000077000000}"/>
    <cellStyle name="Comma 8" xfId="185" xr:uid="{00000000-0005-0000-0000-000078000000}"/>
    <cellStyle name="Comma 8 2" xfId="186" xr:uid="{00000000-0005-0000-0000-000079000000}"/>
    <cellStyle name="Comma 8 3" xfId="187" xr:uid="{00000000-0005-0000-0000-00007A000000}"/>
    <cellStyle name="Comma 8 4" xfId="188" xr:uid="{00000000-0005-0000-0000-00007B000000}"/>
    <cellStyle name="Comma 9" xfId="189" xr:uid="{00000000-0005-0000-0000-00007C000000}"/>
    <cellStyle name="comma zerodec" xfId="7" xr:uid="{00000000-0005-0000-0000-00007D000000}"/>
    <cellStyle name="Comma_Cashflow megachem 2" xfId="263" xr:uid="{61375AD3-2CF8-4923-A46E-308BC43176BF}"/>
    <cellStyle name="Currency 2" xfId="31" xr:uid="{00000000-0005-0000-0000-00007E000000}"/>
    <cellStyle name="Currency1" xfId="8" xr:uid="{00000000-0005-0000-0000-00007F000000}"/>
    <cellStyle name="Dollar (zero dec)" xfId="9" xr:uid="{00000000-0005-0000-0000-000080000000}"/>
    <cellStyle name="Explanatory Text 2" xfId="92" xr:uid="{00000000-0005-0000-0000-000081000000}"/>
    <cellStyle name="Explanatory Text 3" xfId="93" xr:uid="{00000000-0005-0000-0000-000082000000}"/>
    <cellStyle name="Good 2" xfId="94" xr:uid="{00000000-0005-0000-0000-000083000000}"/>
    <cellStyle name="Good 3" xfId="95" xr:uid="{00000000-0005-0000-0000-000084000000}"/>
    <cellStyle name="Grey" xfId="10" xr:uid="{00000000-0005-0000-0000-000085000000}"/>
    <cellStyle name="Heading 1 2" xfId="96" xr:uid="{00000000-0005-0000-0000-000086000000}"/>
    <cellStyle name="Heading 2 2" xfId="97" xr:uid="{00000000-0005-0000-0000-000087000000}"/>
    <cellStyle name="Heading 3 2" xfId="98" xr:uid="{00000000-0005-0000-0000-000088000000}"/>
    <cellStyle name="Heading 4 2" xfId="99" xr:uid="{00000000-0005-0000-0000-000089000000}"/>
    <cellStyle name="Hyperlink 2" xfId="28" xr:uid="{00000000-0005-0000-0000-00008A000000}"/>
    <cellStyle name="Hyperlink 2 4" xfId="275" xr:uid="{A62D3F9C-116B-41E1-BCEB-0FF4A67313B3}"/>
    <cellStyle name="Hyperlink 3" xfId="254" xr:uid="{00000000-0005-0000-0000-00008B000000}"/>
    <cellStyle name="Hyperlink 4" xfId="274" xr:uid="{4E3356EA-9470-4E1F-BD4A-7374725CB685}"/>
    <cellStyle name="Input [yellow]" xfId="11" xr:uid="{00000000-0005-0000-0000-00008C000000}"/>
    <cellStyle name="Input 2" xfId="100" xr:uid="{00000000-0005-0000-0000-00008D000000}"/>
    <cellStyle name="Input 3" xfId="101" xr:uid="{00000000-0005-0000-0000-00008E000000}"/>
    <cellStyle name="Linked Cell 2" xfId="102" xr:uid="{00000000-0005-0000-0000-00008F000000}"/>
    <cellStyle name="Linked Cell 3" xfId="103" xr:uid="{00000000-0005-0000-0000-000090000000}"/>
    <cellStyle name="Neutral 2" xfId="104" xr:uid="{00000000-0005-0000-0000-000091000000}"/>
    <cellStyle name="Neutral 3" xfId="105" xr:uid="{00000000-0005-0000-0000-000092000000}"/>
    <cellStyle name="no dec" xfId="12" xr:uid="{00000000-0005-0000-0000-000093000000}"/>
    <cellStyle name="Normal" xfId="0" builtinId="0"/>
    <cellStyle name="Normal - Style1" xfId="13" xr:uid="{00000000-0005-0000-0000-000095000000}"/>
    <cellStyle name="Normal 10" xfId="190" xr:uid="{00000000-0005-0000-0000-000096000000}"/>
    <cellStyle name="Normal 10 4" xfId="272" xr:uid="{6AA061E8-EBEC-4808-9358-31E1C77BE5A3}"/>
    <cellStyle name="Normal 11" xfId="191" xr:uid="{00000000-0005-0000-0000-000097000000}"/>
    <cellStyle name="Normal 12" xfId="192" xr:uid="{00000000-0005-0000-0000-000098000000}"/>
    <cellStyle name="Normal 13" xfId="193" xr:uid="{00000000-0005-0000-0000-000099000000}"/>
    <cellStyle name="Normal 14" xfId="194" xr:uid="{00000000-0005-0000-0000-00009A000000}"/>
    <cellStyle name="Normal 15" xfId="195" xr:uid="{00000000-0005-0000-0000-00009B000000}"/>
    <cellStyle name="Normal 16" xfId="196" xr:uid="{00000000-0005-0000-0000-00009C000000}"/>
    <cellStyle name="Normal 17" xfId="197" xr:uid="{00000000-0005-0000-0000-00009D000000}"/>
    <cellStyle name="Normal 18" xfId="198" xr:uid="{00000000-0005-0000-0000-00009E000000}"/>
    <cellStyle name="Normal 19" xfId="199" xr:uid="{00000000-0005-0000-0000-00009F000000}"/>
    <cellStyle name="Normal 2" xfId="1" xr:uid="{00000000-0005-0000-0000-0000A0000000}"/>
    <cellStyle name="Normal 2 2" xfId="5" xr:uid="{00000000-0005-0000-0000-0000A1000000}"/>
    <cellStyle name="Normal 2 2 2" xfId="32" xr:uid="{00000000-0005-0000-0000-0000A2000000}"/>
    <cellStyle name="Normal 2 2 2 2" xfId="118" xr:uid="{00000000-0005-0000-0000-0000A3000000}"/>
    <cellStyle name="Normal 2 2 2 2 2" xfId="270" xr:uid="{CF121AE8-446D-453C-A6E6-721D240B931E}"/>
    <cellStyle name="Normal 2 2 2 3" xfId="201" xr:uid="{00000000-0005-0000-0000-0000A4000000}"/>
    <cellStyle name="Normal 2 2 2 4" xfId="202" xr:uid="{00000000-0005-0000-0000-0000A5000000}"/>
    <cellStyle name="Normal 2 2 2 5" xfId="200" xr:uid="{00000000-0005-0000-0000-0000A6000000}"/>
    <cellStyle name="Normal 2 2 3" xfId="203" xr:uid="{00000000-0005-0000-0000-0000A7000000}"/>
    <cellStyle name="Normal 2 2 4" xfId="204" xr:uid="{00000000-0005-0000-0000-0000A8000000}"/>
    <cellStyle name="Normal 2 2 5" xfId="205" xr:uid="{00000000-0005-0000-0000-0000A9000000}"/>
    <cellStyle name="Normal 2 3" xfId="26" xr:uid="{00000000-0005-0000-0000-0000AA000000}"/>
    <cellStyle name="Normal 2 4" xfId="206" xr:uid="{00000000-0005-0000-0000-0000AB000000}"/>
    <cellStyle name="Normal 2 5" xfId="207" xr:uid="{00000000-0005-0000-0000-0000AC000000}"/>
    <cellStyle name="Normal 2 6" xfId="208" xr:uid="{00000000-0005-0000-0000-0000AD000000}"/>
    <cellStyle name="Normal 2 7" xfId="209" xr:uid="{00000000-0005-0000-0000-0000AE000000}"/>
    <cellStyle name="Normal 2 8" xfId="210" xr:uid="{00000000-0005-0000-0000-0000AF000000}"/>
    <cellStyle name="Normal 2 9" xfId="211" xr:uid="{00000000-0005-0000-0000-0000B0000000}"/>
    <cellStyle name="Normal 20" xfId="212" xr:uid="{00000000-0005-0000-0000-0000B1000000}"/>
    <cellStyle name="Normal 21" xfId="120" xr:uid="{00000000-0005-0000-0000-0000B2000000}"/>
    <cellStyle name="Normal 22" xfId="253" xr:uid="{00000000-0005-0000-0000-0000B3000000}"/>
    <cellStyle name="Normal 23" xfId="258" xr:uid="{00000000-0005-0000-0000-0000B4000000}"/>
    <cellStyle name="Normal 24" xfId="117" xr:uid="{00000000-0005-0000-0000-0000B5000000}"/>
    <cellStyle name="Normal 3" xfId="4" xr:uid="{00000000-0005-0000-0000-0000B6000000}"/>
    <cellStyle name="Normal 3 2" xfId="14" xr:uid="{00000000-0005-0000-0000-0000B7000000}"/>
    <cellStyle name="Normal 3 2 2" xfId="115" xr:uid="{00000000-0005-0000-0000-0000B8000000}"/>
    <cellStyle name="Normal 3 3" xfId="15" xr:uid="{00000000-0005-0000-0000-0000B9000000}"/>
    <cellStyle name="Normal 3 3 2" xfId="213" xr:uid="{00000000-0005-0000-0000-0000BA000000}"/>
    <cellStyle name="Normal 3 4" xfId="27" xr:uid="{00000000-0005-0000-0000-0000BB000000}"/>
    <cellStyle name="Normal 3 4 2" xfId="260" xr:uid="{00000000-0005-0000-0000-0000BC000000}"/>
    <cellStyle name="Normal 3 5" xfId="114" xr:uid="{00000000-0005-0000-0000-0000BD000000}"/>
    <cellStyle name="Normal 3 6" xfId="123" xr:uid="{00000000-0005-0000-0000-0000BE000000}"/>
    <cellStyle name="Normal 4" xfId="35" xr:uid="{00000000-0005-0000-0000-0000BF000000}"/>
    <cellStyle name="Normal 4 2" xfId="214" xr:uid="{00000000-0005-0000-0000-0000C0000000}"/>
    <cellStyle name="Normal 4 2 5" xfId="276" xr:uid="{71D0D27C-3B48-4C96-9E4B-CBA3C27D0250}"/>
    <cellStyle name="Normal 4 3" xfId="255" xr:uid="{00000000-0005-0000-0000-0000C1000000}"/>
    <cellStyle name="Normal 4 4" xfId="131" xr:uid="{00000000-0005-0000-0000-0000C2000000}"/>
    <cellStyle name="Normal 5" xfId="36" xr:uid="{00000000-0005-0000-0000-0000C3000000}"/>
    <cellStyle name="Normal 5 2" xfId="215" xr:uid="{00000000-0005-0000-0000-0000C4000000}"/>
    <cellStyle name="Normal 5 3" xfId="132" xr:uid="{00000000-0005-0000-0000-0000C5000000}"/>
    <cellStyle name="Normal 6" xfId="25" xr:uid="{00000000-0005-0000-0000-0000C6000000}"/>
    <cellStyle name="Normal 6 2" xfId="217" xr:uid="{00000000-0005-0000-0000-0000C7000000}"/>
    <cellStyle name="Normal 6 3" xfId="216" xr:uid="{00000000-0005-0000-0000-0000C8000000}"/>
    <cellStyle name="Normal 7" xfId="113" xr:uid="{00000000-0005-0000-0000-0000C9000000}"/>
    <cellStyle name="Normal 7 2" xfId="218" xr:uid="{00000000-0005-0000-0000-0000CA000000}"/>
    <cellStyle name="Normal 8" xfId="219" xr:uid="{00000000-0005-0000-0000-0000CB000000}"/>
    <cellStyle name="Normal 8 2" xfId="271" xr:uid="{71A8904C-03F3-496A-9FF6-2772EDF9162A}"/>
    <cellStyle name="Normal 9" xfId="220" xr:uid="{00000000-0005-0000-0000-0000CC000000}"/>
    <cellStyle name="Normal_Cashflow megachem 2" xfId="262" xr:uid="{4D824393-36F5-4FFA-BA31-35D9AA74A9FF}"/>
    <cellStyle name="Normal_TH Swedish Assembly_Dec47 T" xfId="3" xr:uid="{00000000-0005-0000-0000-0000CD000000}"/>
    <cellStyle name="Output 2" xfId="106" xr:uid="{00000000-0005-0000-0000-0000CE000000}"/>
    <cellStyle name="Output 3" xfId="107" xr:uid="{00000000-0005-0000-0000-0000CF000000}"/>
    <cellStyle name="Percent" xfId="264" builtinId="5"/>
    <cellStyle name="Percent [2]" xfId="16" xr:uid="{00000000-0005-0000-0000-0000D0000000}"/>
    <cellStyle name="Percent 10" xfId="221" xr:uid="{00000000-0005-0000-0000-0000D1000000}"/>
    <cellStyle name="Percent 11" xfId="222" xr:uid="{00000000-0005-0000-0000-0000D2000000}"/>
    <cellStyle name="Percent 12" xfId="223" xr:uid="{00000000-0005-0000-0000-0000D3000000}"/>
    <cellStyle name="Percent 13" xfId="224" xr:uid="{00000000-0005-0000-0000-0000D4000000}"/>
    <cellStyle name="Percent 14" xfId="225" xr:uid="{00000000-0005-0000-0000-0000D5000000}"/>
    <cellStyle name="Percent 15" xfId="251" xr:uid="{00000000-0005-0000-0000-0000D6000000}"/>
    <cellStyle name="Percent 2" xfId="17" xr:uid="{00000000-0005-0000-0000-0000D7000000}"/>
    <cellStyle name="Percent 2 2" xfId="33" xr:uid="{00000000-0005-0000-0000-0000D8000000}"/>
    <cellStyle name="Percent 3" xfId="108" xr:uid="{00000000-0005-0000-0000-0000D9000000}"/>
    <cellStyle name="Percent 3 2" xfId="124" xr:uid="{00000000-0005-0000-0000-0000DA000000}"/>
    <cellStyle name="Percent 4" xfId="226" xr:uid="{00000000-0005-0000-0000-0000DB000000}"/>
    <cellStyle name="Percent 5" xfId="227" xr:uid="{00000000-0005-0000-0000-0000DC000000}"/>
    <cellStyle name="Percent 6" xfId="228" xr:uid="{00000000-0005-0000-0000-0000DD000000}"/>
    <cellStyle name="Percent 7" xfId="229" xr:uid="{00000000-0005-0000-0000-0000DE000000}"/>
    <cellStyle name="Percent 8" xfId="230" xr:uid="{00000000-0005-0000-0000-0000DF000000}"/>
    <cellStyle name="Percent 9" xfId="231" xr:uid="{00000000-0005-0000-0000-0000E0000000}"/>
    <cellStyle name="Quantity" xfId="18" xr:uid="{00000000-0005-0000-0000-0000E1000000}"/>
    <cellStyle name="Times New Roman" xfId="19" xr:uid="{00000000-0005-0000-0000-0000E2000000}"/>
    <cellStyle name="Total 2" xfId="109" xr:uid="{00000000-0005-0000-0000-0000E3000000}"/>
    <cellStyle name="Total 3" xfId="110" xr:uid="{00000000-0005-0000-0000-0000E4000000}"/>
    <cellStyle name="Warning Text 2" xfId="111" xr:uid="{00000000-0005-0000-0000-0000E5000000}"/>
    <cellStyle name="Warning Text 3" xfId="112" xr:uid="{00000000-0005-0000-0000-0000E6000000}"/>
    <cellStyle name="เครื่องหมายจุลภาค [0]_1" xfId="20" xr:uid="{00000000-0005-0000-0000-0000E7000000}"/>
    <cellStyle name="เครื่องหมายจุลภาค 2" xfId="133" xr:uid="{00000000-0005-0000-0000-0000E8000000}"/>
    <cellStyle name="เครื่องหมายจุลภาค 2 2" xfId="232" xr:uid="{00000000-0005-0000-0000-0000E9000000}"/>
    <cellStyle name="เครื่องหมายจุลภาค 3" xfId="127" xr:uid="{00000000-0005-0000-0000-0000EA000000}"/>
    <cellStyle name="เครื่องหมายจุลภาค 3 2" xfId="126" xr:uid="{00000000-0005-0000-0000-0000EB000000}"/>
    <cellStyle name="เครื่องหมายจุลภาค 3 2 2" xfId="233" xr:uid="{00000000-0005-0000-0000-0000EC000000}"/>
    <cellStyle name="เครื่องหมายจุลภาค 3 3" xfId="134" xr:uid="{00000000-0005-0000-0000-0000ED000000}"/>
    <cellStyle name="เครื่องหมายจุลภาค 3 4" xfId="234" xr:uid="{00000000-0005-0000-0000-0000EE000000}"/>
    <cellStyle name="เครื่องหมายจุลภาค 3 5" xfId="235" xr:uid="{00000000-0005-0000-0000-0000EF000000}"/>
    <cellStyle name="เครื่องหมายจุลภาค 3 6" xfId="236" xr:uid="{00000000-0005-0000-0000-0000F0000000}"/>
    <cellStyle name="เครื่องหมายจุลภาค 4" xfId="135" xr:uid="{00000000-0005-0000-0000-0000F1000000}"/>
    <cellStyle name="เครื่องหมายจุลภาค 4 2" xfId="237" xr:uid="{00000000-0005-0000-0000-0000F2000000}"/>
    <cellStyle name="เครื่องหมายจุลภาค 5" xfId="238" xr:uid="{00000000-0005-0000-0000-0000F3000000}"/>
    <cellStyle name="เครื่องหมายจุลภาค_1" xfId="21" xr:uid="{00000000-0005-0000-0000-0000F4000000}"/>
    <cellStyle name="เครื่องหมายสกุลเงิน [0]_1" xfId="22" xr:uid="{00000000-0005-0000-0000-0000F5000000}"/>
    <cellStyle name="เครื่องหมายสกุลเงิน_1" xfId="23" xr:uid="{00000000-0005-0000-0000-0000F6000000}"/>
    <cellStyle name="เปอร์เซ็นต์ 2" xfId="239" xr:uid="{00000000-0005-0000-0000-0000F7000000}"/>
    <cellStyle name="เปอร์เซ็นต์ 2 2" xfId="240" xr:uid="{00000000-0005-0000-0000-0000F8000000}"/>
    <cellStyle name="เปอร์เซ็นต์ 2 3" xfId="241" xr:uid="{00000000-0005-0000-0000-0000F9000000}"/>
    <cellStyle name="เปอร์เซ็นต์ 3" xfId="242" xr:uid="{00000000-0005-0000-0000-0000FA000000}"/>
    <cellStyle name="ปกติ 2" xfId="136" xr:uid="{00000000-0005-0000-0000-0000FB000000}"/>
    <cellStyle name="ปกติ 2 2" xfId="125" xr:uid="{00000000-0005-0000-0000-0000FC000000}"/>
    <cellStyle name="ปกติ 3" xfId="243" xr:uid="{00000000-0005-0000-0000-0000FD000000}"/>
    <cellStyle name="ปกติ 3 2" xfId="244" xr:uid="{00000000-0005-0000-0000-0000FE000000}"/>
    <cellStyle name="ปกติ 3 2 2" xfId="245" xr:uid="{00000000-0005-0000-0000-0000FF000000}"/>
    <cellStyle name="ปกติ 3 3" xfId="246" xr:uid="{00000000-0005-0000-0000-000000010000}"/>
    <cellStyle name="ปกติ 4" xfId="247" xr:uid="{00000000-0005-0000-0000-000001010000}"/>
    <cellStyle name="ปกติ 4 2" xfId="248" xr:uid="{00000000-0005-0000-0000-000002010000}"/>
    <cellStyle name="ปกติ 5" xfId="249" xr:uid="{00000000-0005-0000-0000-000003010000}"/>
    <cellStyle name="ปกติ 6" xfId="250" xr:uid="{00000000-0005-0000-0000-000004010000}"/>
    <cellStyle name="ปกติ_1" xfId="24" xr:uid="{00000000-0005-0000-0000-00000501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3"/>
  <sheetViews>
    <sheetView topLeftCell="A15" zoomScaleNormal="100" zoomScaleSheetLayoutView="100" workbookViewId="0">
      <selection activeCell="D28" sqref="D28"/>
    </sheetView>
  </sheetViews>
  <sheetFormatPr defaultRowHeight="21.2" customHeight="1"/>
  <cols>
    <col min="1" max="3" width="1.7109375" style="8" customWidth="1"/>
    <col min="4" max="4" width="40.85546875" style="8" customWidth="1"/>
    <col min="5" max="5" width="8.28515625" style="13" customWidth="1"/>
    <col min="6" max="6" width="1" style="8" customWidth="1"/>
    <col min="7" max="7" width="14.42578125" style="10" bestFit="1" customWidth="1"/>
    <col min="8" max="8" width="1" style="21" customWidth="1"/>
    <col min="9" max="9" width="13.7109375" style="10" customWidth="1"/>
    <col min="10" max="211" width="9.140625" style="8"/>
    <col min="212" max="215" width="2.5703125" style="8" customWidth="1"/>
    <col min="216" max="216" width="40.5703125" style="8" customWidth="1"/>
    <col min="217" max="217" width="8.42578125" style="8" customWidth="1"/>
    <col min="218" max="218" width="1.5703125" style="8" customWidth="1"/>
    <col min="219" max="219" width="12.5703125" style="8" customWidth="1"/>
    <col min="220" max="220" width="1.5703125" style="8" customWidth="1"/>
    <col min="221" max="221" width="12.5703125" style="8" customWidth="1"/>
    <col min="222" max="222" width="11" style="8" bestFit="1" customWidth="1"/>
    <col min="223" max="224" width="13.85546875" style="8" customWidth="1"/>
    <col min="225" max="467" width="9.140625" style="8"/>
    <col min="468" max="471" width="2.5703125" style="8" customWidth="1"/>
    <col min="472" max="472" width="40.5703125" style="8" customWidth="1"/>
    <col min="473" max="473" width="8.42578125" style="8" customWidth="1"/>
    <col min="474" max="474" width="1.5703125" style="8" customWidth="1"/>
    <col min="475" max="475" width="12.5703125" style="8" customWidth="1"/>
    <col min="476" max="476" width="1.5703125" style="8" customWidth="1"/>
    <col min="477" max="477" width="12.5703125" style="8" customWidth="1"/>
    <col min="478" max="478" width="11" style="8" bestFit="1" customWidth="1"/>
    <col min="479" max="480" width="13.85546875" style="8" customWidth="1"/>
    <col min="481" max="723" width="9.140625" style="8"/>
    <col min="724" max="727" width="2.5703125" style="8" customWidth="1"/>
    <col min="728" max="728" width="40.5703125" style="8" customWidth="1"/>
    <col min="729" max="729" width="8.42578125" style="8" customWidth="1"/>
    <col min="730" max="730" width="1.5703125" style="8" customWidth="1"/>
    <col min="731" max="731" width="12.5703125" style="8" customWidth="1"/>
    <col min="732" max="732" width="1.5703125" style="8" customWidth="1"/>
    <col min="733" max="733" width="12.5703125" style="8" customWidth="1"/>
    <col min="734" max="734" width="11" style="8" bestFit="1" customWidth="1"/>
    <col min="735" max="736" width="13.85546875" style="8" customWidth="1"/>
    <col min="737" max="979" width="9.140625" style="8"/>
    <col min="980" max="983" width="2.5703125" style="8" customWidth="1"/>
    <col min="984" max="984" width="40.5703125" style="8" customWidth="1"/>
    <col min="985" max="985" width="8.42578125" style="8" customWidth="1"/>
    <col min="986" max="986" width="1.5703125" style="8" customWidth="1"/>
    <col min="987" max="987" width="12.5703125" style="8" customWidth="1"/>
    <col min="988" max="988" width="1.5703125" style="8" customWidth="1"/>
    <col min="989" max="989" width="12.5703125" style="8" customWidth="1"/>
    <col min="990" max="990" width="11" style="8" bestFit="1" customWidth="1"/>
    <col min="991" max="992" width="13.85546875" style="8" customWidth="1"/>
    <col min="993" max="1235" width="9.140625" style="8"/>
    <col min="1236" max="1239" width="2.5703125" style="8" customWidth="1"/>
    <col min="1240" max="1240" width="40.5703125" style="8" customWidth="1"/>
    <col min="1241" max="1241" width="8.42578125" style="8" customWidth="1"/>
    <col min="1242" max="1242" width="1.5703125" style="8" customWidth="1"/>
    <col min="1243" max="1243" width="12.5703125" style="8" customWidth="1"/>
    <col min="1244" max="1244" width="1.5703125" style="8" customWidth="1"/>
    <col min="1245" max="1245" width="12.5703125" style="8" customWidth="1"/>
    <col min="1246" max="1246" width="11" style="8" bestFit="1" customWidth="1"/>
    <col min="1247" max="1248" width="13.85546875" style="8" customWidth="1"/>
    <col min="1249" max="1491" width="9.140625" style="8"/>
    <col min="1492" max="1495" width="2.5703125" style="8" customWidth="1"/>
    <col min="1496" max="1496" width="40.5703125" style="8" customWidth="1"/>
    <col min="1497" max="1497" width="8.42578125" style="8" customWidth="1"/>
    <col min="1498" max="1498" width="1.5703125" style="8" customWidth="1"/>
    <col min="1499" max="1499" width="12.5703125" style="8" customWidth="1"/>
    <col min="1500" max="1500" width="1.5703125" style="8" customWidth="1"/>
    <col min="1501" max="1501" width="12.5703125" style="8" customWidth="1"/>
    <col min="1502" max="1502" width="11" style="8" bestFit="1" customWidth="1"/>
    <col min="1503" max="1504" width="13.85546875" style="8" customWidth="1"/>
    <col min="1505" max="1747" width="9.140625" style="8"/>
    <col min="1748" max="1751" width="2.5703125" style="8" customWidth="1"/>
    <col min="1752" max="1752" width="40.5703125" style="8" customWidth="1"/>
    <col min="1753" max="1753" width="8.42578125" style="8" customWidth="1"/>
    <col min="1754" max="1754" width="1.5703125" style="8" customWidth="1"/>
    <col min="1755" max="1755" width="12.5703125" style="8" customWidth="1"/>
    <col min="1756" max="1756" width="1.5703125" style="8" customWidth="1"/>
    <col min="1757" max="1757" width="12.5703125" style="8" customWidth="1"/>
    <col min="1758" max="1758" width="11" style="8" bestFit="1" customWidth="1"/>
    <col min="1759" max="1760" width="13.85546875" style="8" customWidth="1"/>
    <col min="1761" max="2003" width="9.140625" style="8"/>
    <col min="2004" max="2007" width="2.5703125" style="8" customWidth="1"/>
    <col min="2008" max="2008" width="40.5703125" style="8" customWidth="1"/>
    <col min="2009" max="2009" width="8.42578125" style="8" customWidth="1"/>
    <col min="2010" max="2010" width="1.5703125" style="8" customWidth="1"/>
    <col min="2011" max="2011" width="12.5703125" style="8" customWidth="1"/>
    <col min="2012" max="2012" width="1.5703125" style="8" customWidth="1"/>
    <col min="2013" max="2013" width="12.5703125" style="8" customWidth="1"/>
    <col min="2014" max="2014" width="11" style="8" bestFit="1" customWidth="1"/>
    <col min="2015" max="2016" width="13.85546875" style="8" customWidth="1"/>
    <col min="2017" max="2259" width="9.140625" style="8"/>
    <col min="2260" max="2263" width="2.5703125" style="8" customWidth="1"/>
    <col min="2264" max="2264" width="40.5703125" style="8" customWidth="1"/>
    <col min="2265" max="2265" width="8.42578125" style="8" customWidth="1"/>
    <col min="2266" max="2266" width="1.5703125" style="8" customWidth="1"/>
    <col min="2267" max="2267" width="12.5703125" style="8" customWidth="1"/>
    <col min="2268" max="2268" width="1.5703125" style="8" customWidth="1"/>
    <col min="2269" max="2269" width="12.5703125" style="8" customWidth="1"/>
    <col min="2270" max="2270" width="11" style="8" bestFit="1" customWidth="1"/>
    <col min="2271" max="2272" width="13.85546875" style="8" customWidth="1"/>
    <col min="2273" max="2515" width="9.140625" style="8"/>
    <col min="2516" max="2519" width="2.5703125" style="8" customWidth="1"/>
    <col min="2520" max="2520" width="40.5703125" style="8" customWidth="1"/>
    <col min="2521" max="2521" width="8.42578125" style="8" customWidth="1"/>
    <col min="2522" max="2522" width="1.5703125" style="8" customWidth="1"/>
    <col min="2523" max="2523" width="12.5703125" style="8" customWidth="1"/>
    <col min="2524" max="2524" width="1.5703125" style="8" customWidth="1"/>
    <col min="2525" max="2525" width="12.5703125" style="8" customWidth="1"/>
    <col min="2526" max="2526" width="11" style="8" bestFit="1" customWidth="1"/>
    <col min="2527" max="2528" width="13.85546875" style="8" customWidth="1"/>
    <col min="2529" max="2771" width="9.140625" style="8"/>
    <col min="2772" max="2775" width="2.5703125" style="8" customWidth="1"/>
    <col min="2776" max="2776" width="40.5703125" style="8" customWidth="1"/>
    <col min="2777" max="2777" width="8.42578125" style="8" customWidth="1"/>
    <col min="2778" max="2778" width="1.5703125" style="8" customWidth="1"/>
    <col min="2779" max="2779" width="12.5703125" style="8" customWidth="1"/>
    <col min="2780" max="2780" width="1.5703125" style="8" customWidth="1"/>
    <col min="2781" max="2781" width="12.5703125" style="8" customWidth="1"/>
    <col min="2782" max="2782" width="11" style="8" bestFit="1" customWidth="1"/>
    <col min="2783" max="2784" width="13.85546875" style="8" customWidth="1"/>
    <col min="2785" max="3027" width="9.140625" style="8"/>
    <col min="3028" max="3031" width="2.5703125" style="8" customWidth="1"/>
    <col min="3032" max="3032" width="40.5703125" style="8" customWidth="1"/>
    <col min="3033" max="3033" width="8.42578125" style="8" customWidth="1"/>
    <col min="3034" max="3034" width="1.5703125" style="8" customWidth="1"/>
    <col min="3035" max="3035" width="12.5703125" style="8" customWidth="1"/>
    <col min="3036" max="3036" width="1.5703125" style="8" customWidth="1"/>
    <col min="3037" max="3037" width="12.5703125" style="8" customWidth="1"/>
    <col min="3038" max="3038" width="11" style="8" bestFit="1" customWidth="1"/>
    <col min="3039" max="3040" width="13.85546875" style="8" customWidth="1"/>
    <col min="3041" max="3283" width="9.140625" style="8"/>
    <col min="3284" max="3287" width="2.5703125" style="8" customWidth="1"/>
    <col min="3288" max="3288" width="40.5703125" style="8" customWidth="1"/>
    <col min="3289" max="3289" width="8.42578125" style="8" customWidth="1"/>
    <col min="3290" max="3290" width="1.5703125" style="8" customWidth="1"/>
    <col min="3291" max="3291" width="12.5703125" style="8" customWidth="1"/>
    <col min="3292" max="3292" width="1.5703125" style="8" customWidth="1"/>
    <col min="3293" max="3293" width="12.5703125" style="8" customWidth="1"/>
    <col min="3294" max="3294" width="11" style="8" bestFit="1" customWidth="1"/>
    <col min="3295" max="3296" width="13.85546875" style="8" customWidth="1"/>
    <col min="3297" max="3539" width="9.140625" style="8"/>
    <col min="3540" max="3543" width="2.5703125" style="8" customWidth="1"/>
    <col min="3544" max="3544" width="40.5703125" style="8" customWidth="1"/>
    <col min="3545" max="3545" width="8.42578125" style="8" customWidth="1"/>
    <col min="3546" max="3546" width="1.5703125" style="8" customWidth="1"/>
    <col min="3547" max="3547" width="12.5703125" style="8" customWidth="1"/>
    <col min="3548" max="3548" width="1.5703125" style="8" customWidth="1"/>
    <col min="3549" max="3549" width="12.5703125" style="8" customWidth="1"/>
    <col min="3550" max="3550" width="11" style="8" bestFit="1" customWidth="1"/>
    <col min="3551" max="3552" width="13.85546875" style="8" customWidth="1"/>
    <col min="3553" max="3795" width="9.140625" style="8"/>
    <col min="3796" max="3799" width="2.5703125" style="8" customWidth="1"/>
    <col min="3800" max="3800" width="40.5703125" style="8" customWidth="1"/>
    <col min="3801" max="3801" width="8.42578125" style="8" customWidth="1"/>
    <col min="3802" max="3802" width="1.5703125" style="8" customWidth="1"/>
    <col min="3803" max="3803" width="12.5703125" style="8" customWidth="1"/>
    <col min="3804" max="3804" width="1.5703125" style="8" customWidth="1"/>
    <col min="3805" max="3805" width="12.5703125" style="8" customWidth="1"/>
    <col min="3806" max="3806" width="11" style="8" bestFit="1" customWidth="1"/>
    <col min="3807" max="3808" width="13.85546875" style="8" customWidth="1"/>
    <col min="3809" max="4051" width="9.140625" style="8"/>
    <col min="4052" max="4055" width="2.5703125" style="8" customWidth="1"/>
    <col min="4056" max="4056" width="40.5703125" style="8" customWidth="1"/>
    <col min="4057" max="4057" width="8.42578125" style="8" customWidth="1"/>
    <col min="4058" max="4058" width="1.5703125" style="8" customWidth="1"/>
    <col min="4059" max="4059" width="12.5703125" style="8" customWidth="1"/>
    <col min="4060" max="4060" width="1.5703125" style="8" customWidth="1"/>
    <col min="4061" max="4061" width="12.5703125" style="8" customWidth="1"/>
    <col min="4062" max="4062" width="11" style="8" bestFit="1" customWidth="1"/>
    <col min="4063" max="4064" width="13.85546875" style="8" customWidth="1"/>
    <col min="4065" max="4307" width="9.140625" style="8"/>
    <col min="4308" max="4311" width="2.5703125" style="8" customWidth="1"/>
    <col min="4312" max="4312" width="40.5703125" style="8" customWidth="1"/>
    <col min="4313" max="4313" width="8.42578125" style="8" customWidth="1"/>
    <col min="4314" max="4314" width="1.5703125" style="8" customWidth="1"/>
    <col min="4315" max="4315" width="12.5703125" style="8" customWidth="1"/>
    <col min="4316" max="4316" width="1.5703125" style="8" customWidth="1"/>
    <col min="4317" max="4317" width="12.5703125" style="8" customWidth="1"/>
    <col min="4318" max="4318" width="11" style="8" bestFit="1" customWidth="1"/>
    <col min="4319" max="4320" width="13.85546875" style="8" customWidth="1"/>
    <col min="4321" max="4563" width="9.140625" style="8"/>
    <col min="4564" max="4567" width="2.5703125" style="8" customWidth="1"/>
    <col min="4568" max="4568" width="40.5703125" style="8" customWidth="1"/>
    <col min="4569" max="4569" width="8.42578125" style="8" customWidth="1"/>
    <col min="4570" max="4570" width="1.5703125" style="8" customWidth="1"/>
    <col min="4571" max="4571" width="12.5703125" style="8" customWidth="1"/>
    <col min="4572" max="4572" width="1.5703125" style="8" customWidth="1"/>
    <col min="4573" max="4573" width="12.5703125" style="8" customWidth="1"/>
    <col min="4574" max="4574" width="11" style="8" bestFit="1" customWidth="1"/>
    <col min="4575" max="4576" width="13.85546875" style="8" customWidth="1"/>
    <col min="4577" max="4819" width="9.140625" style="8"/>
    <col min="4820" max="4823" width="2.5703125" style="8" customWidth="1"/>
    <col min="4824" max="4824" width="40.5703125" style="8" customWidth="1"/>
    <col min="4825" max="4825" width="8.42578125" style="8" customWidth="1"/>
    <col min="4826" max="4826" width="1.5703125" style="8" customWidth="1"/>
    <col min="4827" max="4827" width="12.5703125" style="8" customWidth="1"/>
    <col min="4828" max="4828" width="1.5703125" style="8" customWidth="1"/>
    <col min="4829" max="4829" width="12.5703125" style="8" customWidth="1"/>
    <col min="4830" max="4830" width="11" style="8" bestFit="1" customWidth="1"/>
    <col min="4831" max="4832" width="13.85546875" style="8" customWidth="1"/>
    <col min="4833" max="5075" width="9.140625" style="8"/>
    <col min="5076" max="5079" width="2.5703125" style="8" customWidth="1"/>
    <col min="5080" max="5080" width="40.5703125" style="8" customWidth="1"/>
    <col min="5081" max="5081" width="8.42578125" style="8" customWidth="1"/>
    <col min="5082" max="5082" width="1.5703125" style="8" customWidth="1"/>
    <col min="5083" max="5083" width="12.5703125" style="8" customWidth="1"/>
    <col min="5084" max="5084" width="1.5703125" style="8" customWidth="1"/>
    <col min="5085" max="5085" width="12.5703125" style="8" customWidth="1"/>
    <col min="5086" max="5086" width="11" style="8" bestFit="1" customWidth="1"/>
    <col min="5087" max="5088" width="13.85546875" style="8" customWidth="1"/>
    <col min="5089" max="5331" width="9.140625" style="8"/>
    <col min="5332" max="5335" width="2.5703125" style="8" customWidth="1"/>
    <col min="5336" max="5336" width="40.5703125" style="8" customWidth="1"/>
    <col min="5337" max="5337" width="8.42578125" style="8" customWidth="1"/>
    <col min="5338" max="5338" width="1.5703125" style="8" customWidth="1"/>
    <col min="5339" max="5339" width="12.5703125" style="8" customWidth="1"/>
    <col min="5340" max="5340" width="1.5703125" style="8" customWidth="1"/>
    <col min="5341" max="5341" width="12.5703125" style="8" customWidth="1"/>
    <col min="5342" max="5342" width="11" style="8" bestFit="1" customWidth="1"/>
    <col min="5343" max="5344" width="13.85546875" style="8" customWidth="1"/>
    <col min="5345" max="5587" width="9.140625" style="8"/>
    <col min="5588" max="5591" width="2.5703125" style="8" customWidth="1"/>
    <col min="5592" max="5592" width="40.5703125" style="8" customWidth="1"/>
    <col min="5593" max="5593" width="8.42578125" style="8" customWidth="1"/>
    <col min="5594" max="5594" width="1.5703125" style="8" customWidth="1"/>
    <col min="5595" max="5595" width="12.5703125" style="8" customWidth="1"/>
    <col min="5596" max="5596" width="1.5703125" style="8" customWidth="1"/>
    <col min="5597" max="5597" width="12.5703125" style="8" customWidth="1"/>
    <col min="5598" max="5598" width="11" style="8" bestFit="1" customWidth="1"/>
    <col min="5599" max="5600" width="13.85546875" style="8" customWidth="1"/>
    <col min="5601" max="5843" width="9.140625" style="8"/>
    <col min="5844" max="5847" width="2.5703125" style="8" customWidth="1"/>
    <col min="5848" max="5848" width="40.5703125" style="8" customWidth="1"/>
    <col min="5849" max="5849" width="8.42578125" style="8" customWidth="1"/>
    <col min="5850" max="5850" width="1.5703125" style="8" customWidth="1"/>
    <col min="5851" max="5851" width="12.5703125" style="8" customWidth="1"/>
    <col min="5852" max="5852" width="1.5703125" style="8" customWidth="1"/>
    <col min="5853" max="5853" width="12.5703125" style="8" customWidth="1"/>
    <col min="5854" max="5854" width="11" style="8" bestFit="1" customWidth="1"/>
    <col min="5855" max="5856" width="13.85546875" style="8" customWidth="1"/>
    <col min="5857" max="6099" width="9.140625" style="8"/>
    <col min="6100" max="6103" width="2.5703125" style="8" customWidth="1"/>
    <col min="6104" max="6104" width="40.5703125" style="8" customWidth="1"/>
    <col min="6105" max="6105" width="8.42578125" style="8" customWidth="1"/>
    <col min="6106" max="6106" width="1.5703125" style="8" customWidth="1"/>
    <col min="6107" max="6107" width="12.5703125" style="8" customWidth="1"/>
    <col min="6108" max="6108" width="1.5703125" style="8" customWidth="1"/>
    <col min="6109" max="6109" width="12.5703125" style="8" customWidth="1"/>
    <col min="6110" max="6110" width="11" style="8" bestFit="1" customWidth="1"/>
    <col min="6111" max="6112" width="13.85546875" style="8" customWidth="1"/>
    <col min="6113" max="6355" width="9.140625" style="8"/>
    <col min="6356" max="6359" width="2.5703125" style="8" customWidth="1"/>
    <col min="6360" max="6360" width="40.5703125" style="8" customWidth="1"/>
    <col min="6361" max="6361" width="8.42578125" style="8" customWidth="1"/>
    <col min="6362" max="6362" width="1.5703125" style="8" customWidth="1"/>
    <col min="6363" max="6363" width="12.5703125" style="8" customWidth="1"/>
    <col min="6364" max="6364" width="1.5703125" style="8" customWidth="1"/>
    <col min="6365" max="6365" width="12.5703125" style="8" customWidth="1"/>
    <col min="6366" max="6366" width="11" style="8" bestFit="1" customWidth="1"/>
    <col min="6367" max="6368" width="13.85546875" style="8" customWidth="1"/>
    <col min="6369" max="6611" width="9.140625" style="8"/>
    <col min="6612" max="6615" width="2.5703125" style="8" customWidth="1"/>
    <col min="6616" max="6616" width="40.5703125" style="8" customWidth="1"/>
    <col min="6617" max="6617" width="8.42578125" style="8" customWidth="1"/>
    <col min="6618" max="6618" width="1.5703125" style="8" customWidth="1"/>
    <col min="6619" max="6619" width="12.5703125" style="8" customWidth="1"/>
    <col min="6620" max="6620" width="1.5703125" style="8" customWidth="1"/>
    <col min="6621" max="6621" width="12.5703125" style="8" customWidth="1"/>
    <col min="6622" max="6622" width="11" style="8" bestFit="1" customWidth="1"/>
    <col min="6623" max="6624" width="13.85546875" style="8" customWidth="1"/>
    <col min="6625" max="6867" width="9.140625" style="8"/>
    <col min="6868" max="6871" width="2.5703125" style="8" customWidth="1"/>
    <col min="6872" max="6872" width="40.5703125" style="8" customWidth="1"/>
    <col min="6873" max="6873" width="8.42578125" style="8" customWidth="1"/>
    <col min="6874" max="6874" width="1.5703125" style="8" customWidth="1"/>
    <col min="6875" max="6875" width="12.5703125" style="8" customWidth="1"/>
    <col min="6876" max="6876" width="1.5703125" style="8" customWidth="1"/>
    <col min="6877" max="6877" width="12.5703125" style="8" customWidth="1"/>
    <col min="6878" max="6878" width="11" style="8" bestFit="1" customWidth="1"/>
    <col min="6879" max="6880" width="13.85546875" style="8" customWidth="1"/>
    <col min="6881" max="7123" width="9.140625" style="8"/>
    <col min="7124" max="7127" width="2.5703125" style="8" customWidth="1"/>
    <col min="7128" max="7128" width="40.5703125" style="8" customWidth="1"/>
    <col min="7129" max="7129" width="8.42578125" style="8" customWidth="1"/>
    <col min="7130" max="7130" width="1.5703125" style="8" customWidth="1"/>
    <col min="7131" max="7131" width="12.5703125" style="8" customWidth="1"/>
    <col min="7132" max="7132" width="1.5703125" style="8" customWidth="1"/>
    <col min="7133" max="7133" width="12.5703125" style="8" customWidth="1"/>
    <col min="7134" max="7134" width="11" style="8" bestFit="1" customWidth="1"/>
    <col min="7135" max="7136" width="13.85546875" style="8" customWidth="1"/>
    <col min="7137" max="7379" width="9.140625" style="8"/>
    <col min="7380" max="7383" width="2.5703125" style="8" customWidth="1"/>
    <col min="7384" max="7384" width="40.5703125" style="8" customWidth="1"/>
    <col min="7385" max="7385" width="8.42578125" style="8" customWidth="1"/>
    <col min="7386" max="7386" width="1.5703125" style="8" customWidth="1"/>
    <col min="7387" max="7387" width="12.5703125" style="8" customWidth="1"/>
    <col min="7388" max="7388" width="1.5703125" style="8" customWidth="1"/>
    <col min="7389" max="7389" width="12.5703125" style="8" customWidth="1"/>
    <col min="7390" max="7390" width="11" style="8" bestFit="1" customWidth="1"/>
    <col min="7391" max="7392" width="13.85546875" style="8" customWidth="1"/>
    <col min="7393" max="7635" width="9.140625" style="8"/>
    <col min="7636" max="7639" width="2.5703125" style="8" customWidth="1"/>
    <col min="7640" max="7640" width="40.5703125" style="8" customWidth="1"/>
    <col min="7641" max="7641" width="8.42578125" style="8" customWidth="1"/>
    <col min="7642" max="7642" width="1.5703125" style="8" customWidth="1"/>
    <col min="7643" max="7643" width="12.5703125" style="8" customWidth="1"/>
    <col min="7644" max="7644" width="1.5703125" style="8" customWidth="1"/>
    <col min="7645" max="7645" width="12.5703125" style="8" customWidth="1"/>
    <col min="7646" max="7646" width="11" style="8" bestFit="1" customWidth="1"/>
    <col min="7647" max="7648" width="13.85546875" style="8" customWidth="1"/>
    <col min="7649" max="7891" width="9.140625" style="8"/>
    <col min="7892" max="7895" width="2.5703125" style="8" customWidth="1"/>
    <col min="7896" max="7896" width="40.5703125" style="8" customWidth="1"/>
    <col min="7897" max="7897" width="8.42578125" style="8" customWidth="1"/>
    <col min="7898" max="7898" width="1.5703125" style="8" customWidth="1"/>
    <col min="7899" max="7899" width="12.5703125" style="8" customWidth="1"/>
    <col min="7900" max="7900" width="1.5703125" style="8" customWidth="1"/>
    <col min="7901" max="7901" width="12.5703125" style="8" customWidth="1"/>
    <col min="7902" max="7902" width="11" style="8" bestFit="1" customWidth="1"/>
    <col min="7903" max="7904" width="13.85546875" style="8" customWidth="1"/>
    <col min="7905" max="8147" width="9.140625" style="8"/>
    <col min="8148" max="8151" width="2.5703125" style="8" customWidth="1"/>
    <col min="8152" max="8152" width="40.5703125" style="8" customWidth="1"/>
    <col min="8153" max="8153" width="8.42578125" style="8" customWidth="1"/>
    <col min="8154" max="8154" width="1.5703125" style="8" customWidth="1"/>
    <col min="8155" max="8155" width="12.5703125" style="8" customWidth="1"/>
    <col min="8156" max="8156" width="1.5703125" style="8" customWidth="1"/>
    <col min="8157" max="8157" width="12.5703125" style="8" customWidth="1"/>
    <col min="8158" max="8158" width="11" style="8" bestFit="1" customWidth="1"/>
    <col min="8159" max="8160" width="13.85546875" style="8" customWidth="1"/>
    <col min="8161" max="8403" width="9.140625" style="8"/>
    <col min="8404" max="8407" width="2.5703125" style="8" customWidth="1"/>
    <col min="8408" max="8408" width="40.5703125" style="8" customWidth="1"/>
    <col min="8409" max="8409" width="8.42578125" style="8" customWidth="1"/>
    <col min="8410" max="8410" width="1.5703125" style="8" customWidth="1"/>
    <col min="8411" max="8411" width="12.5703125" style="8" customWidth="1"/>
    <col min="8412" max="8412" width="1.5703125" style="8" customWidth="1"/>
    <col min="8413" max="8413" width="12.5703125" style="8" customWidth="1"/>
    <col min="8414" max="8414" width="11" style="8" bestFit="1" customWidth="1"/>
    <col min="8415" max="8416" width="13.85546875" style="8" customWidth="1"/>
    <col min="8417" max="8659" width="9.140625" style="8"/>
    <col min="8660" max="8663" width="2.5703125" style="8" customWidth="1"/>
    <col min="8664" max="8664" width="40.5703125" style="8" customWidth="1"/>
    <col min="8665" max="8665" width="8.42578125" style="8" customWidth="1"/>
    <col min="8666" max="8666" width="1.5703125" style="8" customWidth="1"/>
    <col min="8667" max="8667" width="12.5703125" style="8" customWidth="1"/>
    <col min="8668" max="8668" width="1.5703125" style="8" customWidth="1"/>
    <col min="8669" max="8669" width="12.5703125" style="8" customWidth="1"/>
    <col min="8670" max="8670" width="11" style="8" bestFit="1" customWidth="1"/>
    <col min="8671" max="8672" width="13.85546875" style="8" customWidth="1"/>
    <col min="8673" max="8915" width="9.140625" style="8"/>
    <col min="8916" max="8919" width="2.5703125" style="8" customWidth="1"/>
    <col min="8920" max="8920" width="40.5703125" style="8" customWidth="1"/>
    <col min="8921" max="8921" width="8.42578125" style="8" customWidth="1"/>
    <col min="8922" max="8922" width="1.5703125" style="8" customWidth="1"/>
    <col min="8923" max="8923" width="12.5703125" style="8" customWidth="1"/>
    <col min="8924" max="8924" width="1.5703125" style="8" customWidth="1"/>
    <col min="8925" max="8925" width="12.5703125" style="8" customWidth="1"/>
    <col min="8926" max="8926" width="11" style="8" bestFit="1" customWidth="1"/>
    <col min="8927" max="8928" width="13.85546875" style="8" customWidth="1"/>
    <col min="8929" max="9171" width="9.140625" style="8"/>
    <col min="9172" max="9175" width="2.5703125" style="8" customWidth="1"/>
    <col min="9176" max="9176" width="40.5703125" style="8" customWidth="1"/>
    <col min="9177" max="9177" width="8.42578125" style="8" customWidth="1"/>
    <col min="9178" max="9178" width="1.5703125" style="8" customWidth="1"/>
    <col min="9179" max="9179" width="12.5703125" style="8" customWidth="1"/>
    <col min="9180" max="9180" width="1.5703125" style="8" customWidth="1"/>
    <col min="9181" max="9181" width="12.5703125" style="8" customWidth="1"/>
    <col min="9182" max="9182" width="11" style="8" bestFit="1" customWidth="1"/>
    <col min="9183" max="9184" width="13.85546875" style="8" customWidth="1"/>
    <col min="9185" max="9427" width="9.140625" style="8"/>
    <col min="9428" max="9431" width="2.5703125" style="8" customWidth="1"/>
    <col min="9432" max="9432" width="40.5703125" style="8" customWidth="1"/>
    <col min="9433" max="9433" width="8.42578125" style="8" customWidth="1"/>
    <col min="9434" max="9434" width="1.5703125" style="8" customWidth="1"/>
    <col min="9435" max="9435" width="12.5703125" style="8" customWidth="1"/>
    <col min="9436" max="9436" width="1.5703125" style="8" customWidth="1"/>
    <col min="9437" max="9437" width="12.5703125" style="8" customWidth="1"/>
    <col min="9438" max="9438" width="11" style="8" bestFit="1" customWidth="1"/>
    <col min="9439" max="9440" width="13.85546875" style="8" customWidth="1"/>
    <col min="9441" max="9683" width="9.140625" style="8"/>
    <col min="9684" max="9687" width="2.5703125" style="8" customWidth="1"/>
    <col min="9688" max="9688" width="40.5703125" style="8" customWidth="1"/>
    <col min="9689" max="9689" width="8.42578125" style="8" customWidth="1"/>
    <col min="9690" max="9690" width="1.5703125" style="8" customWidth="1"/>
    <col min="9691" max="9691" width="12.5703125" style="8" customWidth="1"/>
    <col min="9692" max="9692" width="1.5703125" style="8" customWidth="1"/>
    <col min="9693" max="9693" width="12.5703125" style="8" customWidth="1"/>
    <col min="9694" max="9694" width="11" style="8" bestFit="1" customWidth="1"/>
    <col min="9695" max="9696" width="13.85546875" style="8" customWidth="1"/>
    <col min="9697" max="9939" width="9.140625" style="8"/>
    <col min="9940" max="9943" width="2.5703125" style="8" customWidth="1"/>
    <col min="9944" max="9944" width="40.5703125" style="8" customWidth="1"/>
    <col min="9945" max="9945" width="8.42578125" style="8" customWidth="1"/>
    <col min="9946" max="9946" width="1.5703125" style="8" customWidth="1"/>
    <col min="9947" max="9947" width="12.5703125" style="8" customWidth="1"/>
    <col min="9948" max="9948" width="1.5703125" style="8" customWidth="1"/>
    <col min="9949" max="9949" width="12.5703125" style="8" customWidth="1"/>
    <col min="9950" max="9950" width="11" style="8" bestFit="1" customWidth="1"/>
    <col min="9951" max="9952" width="13.85546875" style="8" customWidth="1"/>
    <col min="9953" max="10195" width="9.140625" style="8"/>
    <col min="10196" max="10199" width="2.5703125" style="8" customWidth="1"/>
    <col min="10200" max="10200" width="40.5703125" style="8" customWidth="1"/>
    <col min="10201" max="10201" width="8.42578125" style="8" customWidth="1"/>
    <col min="10202" max="10202" width="1.5703125" style="8" customWidth="1"/>
    <col min="10203" max="10203" width="12.5703125" style="8" customWidth="1"/>
    <col min="10204" max="10204" width="1.5703125" style="8" customWidth="1"/>
    <col min="10205" max="10205" width="12.5703125" style="8" customWidth="1"/>
    <col min="10206" max="10206" width="11" style="8" bestFit="1" customWidth="1"/>
    <col min="10207" max="10208" width="13.85546875" style="8" customWidth="1"/>
    <col min="10209" max="10451" width="9.140625" style="8"/>
    <col min="10452" max="10455" width="2.5703125" style="8" customWidth="1"/>
    <col min="10456" max="10456" width="40.5703125" style="8" customWidth="1"/>
    <col min="10457" max="10457" width="8.42578125" style="8" customWidth="1"/>
    <col min="10458" max="10458" width="1.5703125" style="8" customWidth="1"/>
    <col min="10459" max="10459" width="12.5703125" style="8" customWidth="1"/>
    <col min="10460" max="10460" width="1.5703125" style="8" customWidth="1"/>
    <col min="10461" max="10461" width="12.5703125" style="8" customWidth="1"/>
    <col min="10462" max="10462" width="11" style="8" bestFit="1" customWidth="1"/>
    <col min="10463" max="10464" width="13.85546875" style="8" customWidth="1"/>
    <col min="10465" max="10707" width="9.140625" style="8"/>
    <col min="10708" max="10711" width="2.5703125" style="8" customWidth="1"/>
    <col min="10712" max="10712" width="40.5703125" style="8" customWidth="1"/>
    <col min="10713" max="10713" width="8.42578125" style="8" customWidth="1"/>
    <col min="10714" max="10714" width="1.5703125" style="8" customWidth="1"/>
    <col min="10715" max="10715" width="12.5703125" style="8" customWidth="1"/>
    <col min="10716" max="10716" width="1.5703125" style="8" customWidth="1"/>
    <col min="10717" max="10717" width="12.5703125" style="8" customWidth="1"/>
    <col min="10718" max="10718" width="11" style="8" bestFit="1" customWidth="1"/>
    <col min="10719" max="10720" width="13.85546875" style="8" customWidth="1"/>
    <col min="10721" max="10963" width="9.140625" style="8"/>
    <col min="10964" max="10967" width="2.5703125" style="8" customWidth="1"/>
    <col min="10968" max="10968" width="40.5703125" style="8" customWidth="1"/>
    <col min="10969" max="10969" width="8.42578125" style="8" customWidth="1"/>
    <col min="10970" max="10970" width="1.5703125" style="8" customWidth="1"/>
    <col min="10971" max="10971" width="12.5703125" style="8" customWidth="1"/>
    <col min="10972" max="10972" width="1.5703125" style="8" customWidth="1"/>
    <col min="10973" max="10973" width="12.5703125" style="8" customWidth="1"/>
    <col min="10974" max="10974" width="11" style="8" bestFit="1" customWidth="1"/>
    <col min="10975" max="10976" width="13.85546875" style="8" customWidth="1"/>
    <col min="10977" max="11219" width="9.140625" style="8"/>
    <col min="11220" max="11223" width="2.5703125" style="8" customWidth="1"/>
    <col min="11224" max="11224" width="40.5703125" style="8" customWidth="1"/>
    <col min="11225" max="11225" width="8.42578125" style="8" customWidth="1"/>
    <col min="11226" max="11226" width="1.5703125" style="8" customWidth="1"/>
    <col min="11227" max="11227" width="12.5703125" style="8" customWidth="1"/>
    <col min="11228" max="11228" width="1.5703125" style="8" customWidth="1"/>
    <col min="11229" max="11229" width="12.5703125" style="8" customWidth="1"/>
    <col min="11230" max="11230" width="11" style="8" bestFit="1" customWidth="1"/>
    <col min="11231" max="11232" width="13.85546875" style="8" customWidth="1"/>
    <col min="11233" max="11475" width="9.140625" style="8"/>
    <col min="11476" max="11479" width="2.5703125" style="8" customWidth="1"/>
    <col min="11480" max="11480" width="40.5703125" style="8" customWidth="1"/>
    <col min="11481" max="11481" width="8.42578125" style="8" customWidth="1"/>
    <col min="11482" max="11482" width="1.5703125" style="8" customWidth="1"/>
    <col min="11483" max="11483" width="12.5703125" style="8" customWidth="1"/>
    <col min="11484" max="11484" width="1.5703125" style="8" customWidth="1"/>
    <col min="11485" max="11485" width="12.5703125" style="8" customWidth="1"/>
    <col min="11486" max="11486" width="11" style="8" bestFit="1" customWidth="1"/>
    <col min="11487" max="11488" width="13.85546875" style="8" customWidth="1"/>
    <col min="11489" max="11731" width="9.140625" style="8"/>
    <col min="11732" max="11735" width="2.5703125" style="8" customWidth="1"/>
    <col min="11736" max="11736" width="40.5703125" style="8" customWidth="1"/>
    <col min="11737" max="11737" width="8.42578125" style="8" customWidth="1"/>
    <col min="11738" max="11738" width="1.5703125" style="8" customWidth="1"/>
    <col min="11739" max="11739" width="12.5703125" style="8" customWidth="1"/>
    <col min="11740" max="11740" width="1.5703125" style="8" customWidth="1"/>
    <col min="11741" max="11741" width="12.5703125" style="8" customWidth="1"/>
    <col min="11742" max="11742" width="11" style="8" bestFit="1" customWidth="1"/>
    <col min="11743" max="11744" width="13.85546875" style="8" customWidth="1"/>
    <col min="11745" max="11987" width="9.140625" style="8"/>
    <col min="11988" max="11991" width="2.5703125" style="8" customWidth="1"/>
    <col min="11992" max="11992" width="40.5703125" style="8" customWidth="1"/>
    <col min="11993" max="11993" width="8.42578125" style="8" customWidth="1"/>
    <col min="11994" max="11994" width="1.5703125" style="8" customWidth="1"/>
    <col min="11995" max="11995" width="12.5703125" style="8" customWidth="1"/>
    <col min="11996" max="11996" width="1.5703125" style="8" customWidth="1"/>
    <col min="11997" max="11997" width="12.5703125" style="8" customWidth="1"/>
    <col min="11998" max="11998" width="11" style="8" bestFit="1" customWidth="1"/>
    <col min="11999" max="12000" width="13.85546875" style="8" customWidth="1"/>
    <col min="12001" max="12243" width="9.140625" style="8"/>
    <col min="12244" max="12247" width="2.5703125" style="8" customWidth="1"/>
    <col min="12248" max="12248" width="40.5703125" style="8" customWidth="1"/>
    <col min="12249" max="12249" width="8.42578125" style="8" customWidth="1"/>
    <col min="12250" max="12250" width="1.5703125" style="8" customWidth="1"/>
    <col min="12251" max="12251" width="12.5703125" style="8" customWidth="1"/>
    <col min="12252" max="12252" width="1.5703125" style="8" customWidth="1"/>
    <col min="12253" max="12253" width="12.5703125" style="8" customWidth="1"/>
    <col min="12254" max="12254" width="11" style="8" bestFit="1" customWidth="1"/>
    <col min="12255" max="12256" width="13.85546875" style="8" customWidth="1"/>
    <col min="12257" max="12499" width="9.140625" style="8"/>
    <col min="12500" max="12503" width="2.5703125" style="8" customWidth="1"/>
    <col min="12504" max="12504" width="40.5703125" style="8" customWidth="1"/>
    <col min="12505" max="12505" width="8.42578125" style="8" customWidth="1"/>
    <col min="12506" max="12506" width="1.5703125" style="8" customWidth="1"/>
    <col min="12507" max="12507" width="12.5703125" style="8" customWidth="1"/>
    <col min="12508" max="12508" width="1.5703125" style="8" customWidth="1"/>
    <col min="12509" max="12509" width="12.5703125" style="8" customWidth="1"/>
    <col min="12510" max="12510" width="11" style="8" bestFit="1" customWidth="1"/>
    <col min="12511" max="12512" width="13.85546875" style="8" customWidth="1"/>
    <col min="12513" max="12755" width="9.140625" style="8"/>
    <col min="12756" max="12759" width="2.5703125" style="8" customWidth="1"/>
    <col min="12760" max="12760" width="40.5703125" style="8" customWidth="1"/>
    <col min="12761" max="12761" width="8.42578125" style="8" customWidth="1"/>
    <col min="12762" max="12762" width="1.5703125" style="8" customWidth="1"/>
    <col min="12763" max="12763" width="12.5703125" style="8" customWidth="1"/>
    <col min="12764" max="12764" width="1.5703125" style="8" customWidth="1"/>
    <col min="12765" max="12765" width="12.5703125" style="8" customWidth="1"/>
    <col min="12766" max="12766" width="11" style="8" bestFit="1" customWidth="1"/>
    <col min="12767" max="12768" width="13.85546875" style="8" customWidth="1"/>
    <col min="12769" max="13011" width="9.140625" style="8"/>
    <col min="13012" max="13015" width="2.5703125" style="8" customWidth="1"/>
    <col min="13016" max="13016" width="40.5703125" style="8" customWidth="1"/>
    <col min="13017" max="13017" width="8.42578125" style="8" customWidth="1"/>
    <col min="13018" max="13018" width="1.5703125" style="8" customWidth="1"/>
    <col min="13019" max="13019" width="12.5703125" style="8" customWidth="1"/>
    <col min="13020" max="13020" width="1.5703125" style="8" customWidth="1"/>
    <col min="13021" max="13021" width="12.5703125" style="8" customWidth="1"/>
    <col min="13022" max="13022" width="11" style="8" bestFit="1" customWidth="1"/>
    <col min="13023" max="13024" width="13.85546875" style="8" customWidth="1"/>
    <col min="13025" max="13267" width="9.140625" style="8"/>
    <col min="13268" max="13271" width="2.5703125" style="8" customWidth="1"/>
    <col min="13272" max="13272" width="40.5703125" style="8" customWidth="1"/>
    <col min="13273" max="13273" width="8.42578125" style="8" customWidth="1"/>
    <col min="13274" max="13274" width="1.5703125" style="8" customWidth="1"/>
    <col min="13275" max="13275" width="12.5703125" style="8" customWidth="1"/>
    <col min="13276" max="13276" width="1.5703125" style="8" customWidth="1"/>
    <col min="13277" max="13277" width="12.5703125" style="8" customWidth="1"/>
    <col min="13278" max="13278" width="11" style="8" bestFit="1" customWidth="1"/>
    <col min="13279" max="13280" width="13.85546875" style="8" customWidth="1"/>
    <col min="13281" max="13523" width="9.140625" style="8"/>
    <col min="13524" max="13527" width="2.5703125" style="8" customWidth="1"/>
    <col min="13528" max="13528" width="40.5703125" style="8" customWidth="1"/>
    <col min="13529" max="13529" width="8.42578125" style="8" customWidth="1"/>
    <col min="13530" max="13530" width="1.5703125" style="8" customWidth="1"/>
    <col min="13531" max="13531" width="12.5703125" style="8" customWidth="1"/>
    <col min="13532" max="13532" width="1.5703125" style="8" customWidth="1"/>
    <col min="13533" max="13533" width="12.5703125" style="8" customWidth="1"/>
    <col min="13534" max="13534" width="11" style="8" bestFit="1" customWidth="1"/>
    <col min="13535" max="13536" width="13.85546875" style="8" customWidth="1"/>
    <col min="13537" max="13779" width="9.140625" style="8"/>
    <col min="13780" max="13783" width="2.5703125" style="8" customWidth="1"/>
    <col min="13784" max="13784" width="40.5703125" style="8" customWidth="1"/>
    <col min="13785" max="13785" width="8.42578125" style="8" customWidth="1"/>
    <col min="13786" max="13786" width="1.5703125" style="8" customWidth="1"/>
    <col min="13787" max="13787" width="12.5703125" style="8" customWidth="1"/>
    <col min="13788" max="13788" width="1.5703125" style="8" customWidth="1"/>
    <col min="13789" max="13789" width="12.5703125" style="8" customWidth="1"/>
    <col min="13790" max="13790" width="11" style="8" bestFit="1" customWidth="1"/>
    <col min="13791" max="13792" width="13.85546875" style="8" customWidth="1"/>
    <col min="13793" max="14035" width="9.140625" style="8"/>
    <col min="14036" max="14039" width="2.5703125" style="8" customWidth="1"/>
    <col min="14040" max="14040" width="40.5703125" style="8" customWidth="1"/>
    <col min="14041" max="14041" width="8.42578125" style="8" customWidth="1"/>
    <col min="14042" max="14042" width="1.5703125" style="8" customWidth="1"/>
    <col min="14043" max="14043" width="12.5703125" style="8" customWidth="1"/>
    <col min="14044" max="14044" width="1.5703125" style="8" customWidth="1"/>
    <col min="14045" max="14045" width="12.5703125" style="8" customWidth="1"/>
    <col min="14046" max="14046" width="11" style="8" bestFit="1" customWidth="1"/>
    <col min="14047" max="14048" width="13.85546875" style="8" customWidth="1"/>
    <col min="14049" max="14291" width="9.140625" style="8"/>
    <col min="14292" max="14295" width="2.5703125" style="8" customWidth="1"/>
    <col min="14296" max="14296" width="40.5703125" style="8" customWidth="1"/>
    <col min="14297" max="14297" width="8.42578125" style="8" customWidth="1"/>
    <col min="14298" max="14298" width="1.5703125" style="8" customWidth="1"/>
    <col min="14299" max="14299" width="12.5703125" style="8" customWidth="1"/>
    <col min="14300" max="14300" width="1.5703125" style="8" customWidth="1"/>
    <col min="14301" max="14301" width="12.5703125" style="8" customWidth="1"/>
    <col min="14302" max="14302" width="11" style="8" bestFit="1" customWidth="1"/>
    <col min="14303" max="14304" width="13.85546875" style="8" customWidth="1"/>
    <col min="14305" max="14547" width="9.140625" style="8"/>
    <col min="14548" max="14551" width="2.5703125" style="8" customWidth="1"/>
    <col min="14552" max="14552" width="40.5703125" style="8" customWidth="1"/>
    <col min="14553" max="14553" width="8.42578125" style="8" customWidth="1"/>
    <col min="14554" max="14554" width="1.5703125" style="8" customWidth="1"/>
    <col min="14555" max="14555" width="12.5703125" style="8" customWidth="1"/>
    <col min="14556" max="14556" width="1.5703125" style="8" customWidth="1"/>
    <col min="14557" max="14557" width="12.5703125" style="8" customWidth="1"/>
    <col min="14558" max="14558" width="11" style="8" bestFit="1" customWidth="1"/>
    <col min="14559" max="14560" width="13.85546875" style="8" customWidth="1"/>
    <col min="14561" max="14803" width="9.140625" style="8"/>
    <col min="14804" max="14807" width="2.5703125" style="8" customWidth="1"/>
    <col min="14808" max="14808" width="40.5703125" style="8" customWidth="1"/>
    <col min="14809" max="14809" width="8.42578125" style="8" customWidth="1"/>
    <col min="14810" max="14810" width="1.5703125" style="8" customWidth="1"/>
    <col min="14811" max="14811" width="12.5703125" style="8" customWidth="1"/>
    <col min="14812" max="14812" width="1.5703125" style="8" customWidth="1"/>
    <col min="14813" max="14813" width="12.5703125" style="8" customWidth="1"/>
    <col min="14814" max="14814" width="11" style="8" bestFit="1" customWidth="1"/>
    <col min="14815" max="14816" width="13.85546875" style="8" customWidth="1"/>
    <col min="14817" max="15059" width="9.140625" style="8"/>
    <col min="15060" max="15063" width="2.5703125" style="8" customWidth="1"/>
    <col min="15064" max="15064" width="40.5703125" style="8" customWidth="1"/>
    <col min="15065" max="15065" width="8.42578125" style="8" customWidth="1"/>
    <col min="15066" max="15066" width="1.5703125" style="8" customWidth="1"/>
    <col min="15067" max="15067" width="12.5703125" style="8" customWidth="1"/>
    <col min="15068" max="15068" width="1.5703125" style="8" customWidth="1"/>
    <col min="15069" max="15069" width="12.5703125" style="8" customWidth="1"/>
    <col min="15070" max="15070" width="11" style="8" bestFit="1" customWidth="1"/>
    <col min="15071" max="15072" width="13.85546875" style="8" customWidth="1"/>
    <col min="15073" max="15315" width="9.140625" style="8"/>
    <col min="15316" max="15319" width="2.5703125" style="8" customWidth="1"/>
    <col min="15320" max="15320" width="40.5703125" style="8" customWidth="1"/>
    <col min="15321" max="15321" width="8.42578125" style="8" customWidth="1"/>
    <col min="15322" max="15322" width="1.5703125" style="8" customWidth="1"/>
    <col min="15323" max="15323" width="12.5703125" style="8" customWidth="1"/>
    <col min="15324" max="15324" width="1.5703125" style="8" customWidth="1"/>
    <col min="15325" max="15325" width="12.5703125" style="8" customWidth="1"/>
    <col min="15326" max="15326" width="11" style="8" bestFit="1" customWidth="1"/>
    <col min="15327" max="15328" width="13.85546875" style="8" customWidth="1"/>
    <col min="15329" max="15571" width="9.140625" style="8"/>
    <col min="15572" max="15575" width="2.5703125" style="8" customWidth="1"/>
    <col min="15576" max="15576" width="40.5703125" style="8" customWidth="1"/>
    <col min="15577" max="15577" width="8.42578125" style="8" customWidth="1"/>
    <col min="15578" max="15578" width="1.5703125" style="8" customWidth="1"/>
    <col min="15579" max="15579" width="12.5703125" style="8" customWidth="1"/>
    <col min="15580" max="15580" width="1.5703125" style="8" customWidth="1"/>
    <col min="15581" max="15581" width="12.5703125" style="8" customWidth="1"/>
    <col min="15582" max="15582" width="11" style="8" bestFit="1" customWidth="1"/>
    <col min="15583" max="15584" width="13.85546875" style="8" customWidth="1"/>
    <col min="15585" max="15827" width="9.140625" style="8"/>
    <col min="15828" max="15831" width="2.5703125" style="8" customWidth="1"/>
    <col min="15832" max="15832" width="40.5703125" style="8" customWidth="1"/>
    <col min="15833" max="15833" width="8.42578125" style="8" customWidth="1"/>
    <col min="15834" max="15834" width="1.5703125" style="8" customWidth="1"/>
    <col min="15835" max="15835" width="12.5703125" style="8" customWidth="1"/>
    <col min="15836" max="15836" width="1.5703125" style="8" customWidth="1"/>
    <col min="15837" max="15837" width="12.5703125" style="8" customWidth="1"/>
    <col min="15838" max="15838" width="11" style="8" bestFit="1" customWidth="1"/>
    <col min="15839" max="15840" width="13.85546875" style="8" customWidth="1"/>
    <col min="15841" max="16083" width="9.140625" style="8"/>
    <col min="16084" max="16087" width="2.5703125" style="8" customWidth="1"/>
    <col min="16088" max="16088" width="40.5703125" style="8" customWidth="1"/>
    <col min="16089" max="16089" width="8.42578125" style="8" customWidth="1"/>
    <col min="16090" max="16090" width="1.5703125" style="8" customWidth="1"/>
    <col min="16091" max="16091" width="12.5703125" style="8" customWidth="1"/>
    <col min="16092" max="16092" width="1.5703125" style="8" customWidth="1"/>
    <col min="16093" max="16093" width="12.5703125" style="8" customWidth="1"/>
    <col min="16094" max="16094" width="11" style="8" bestFit="1" customWidth="1"/>
    <col min="16095" max="16096" width="13.85546875" style="8" customWidth="1"/>
    <col min="16097" max="16369" width="9.140625" style="8"/>
    <col min="16370" max="16374" width="9.140625" style="8" customWidth="1"/>
    <col min="16375" max="16384" width="9.140625" style="8"/>
  </cols>
  <sheetData>
    <row r="1" spans="1:9" s="1" customFormat="1" ht="21.75" customHeight="1">
      <c r="A1" s="1" t="s">
        <v>126</v>
      </c>
      <c r="C1" s="2"/>
      <c r="E1" s="12"/>
      <c r="G1" s="3"/>
      <c r="H1" s="67"/>
      <c r="I1" s="3"/>
    </row>
    <row r="2" spans="1:9" s="1" customFormat="1" ht="21.75" customHeight="1">
      <c r="A2" s="1" t="s">
        <v>0</v>
      </c>
      <c r="C2" s="2"/>
      <c r="D2" s="2"/>
      <c r="E2" s="12"/>
      <c r="G2" s="3"/>
      <c r="H2" s="67"/>
      <c r="I2" s="3"/>
    </row>
    <row r="3" spans="1:9" s="1" customFormat="1" ht="21.75" customHeight="1">
      <c r="A3" s="99" t="s">
        <v>129</v>
      </c>
      <c r="B3" s="4"/>
      <c r="C3" s="5"/>
      <c r="D3" s="5"/>
      <c r="E3" s="6"/>
      <c r="F3" s="4"/>
      <c r="G3" s="38"/>
      <c r="H3" s="65"/>
      <c r="I3" s="38"/>
    </row>
    <row r="4" spans="1:9" ht="21.75" customHeight="1">
      <c r="A4" s="7"/>
      <c r="C4" s="9"/>
      <c r="D4" s="9"/>
    </row>
    <row r="5" spans="1:9" ht="21.75" customHeight="1">
      <c r="A5" s="7"/>
      <c r="C5" s="9"/>
      <c r="D5" s="9"/>
      <c r="G5" s="39" t="s">
        <v>94</v>
      </c>
      <c r="H5" s="39"/>
      <c r="I5" s="39" t="s">
        <v>95</v>
      </c>
    </row>
    <row r="6" spans="1:9" ht="21.75" customHeight="1">
      <c r="A6" s="7"/>
      <c r="C6" s="9"/>
      <c r="D6" s="9"/>
      <c r="G6" s="3" t="s">
        <v>130</v>
      </c>
      <c r="I6" s="3" t="s">
        <v>68</v>
      </c>
    </row>
    <row r="7" spans="1:9" ht="21.75" customHeight="1">
      <c r="A7" s="7"/>
      <c r="C7" s="9"/>
      <c r="D7" s="9"/>
      <c r="G7" s="3" t="s">
        <v>102</v>
      </c>
      <c r="I7" s="3" t="s">
        <v>91</v>
      </c>
    </row>
    <row r="8" spans="1:9" ht="21.75" customHeight="1">
      <c r="A8" s="7"/>
      <c r="C8" s="9"/>
      <c r="D8" s="9"/>
      <c r="E8" s="6" t="s">
        <v>1</v>
      </c>
      <c r="F8" s="11"/>
      <c r="G8" s="38" t="s">
        <v>2</v>
      </c>
      <c r="H8" s="19"/>
      <c r="I8" s="38" t="s">
        <v>2</v>
      </c>
    </row>
    <row r="9" spans="1:9" ht="8.1" customHeight="1">
      <c r="A9" s="7"/>
      <c r="C9" s="9"/>
      <c r="D9" s="9"/>
      <c r="E9" s="12"/>
      <c r="F9" s="11"/>
      <c r="G9" s="40"/>
      <c r="H9" s="19"/>
      <c r="I9" s="39"/>
    </row>
    <row r="10" spans="1:9" s="84" customFormat="1" ht="21.75" customHeight="1">
      <c r="A10" s="83" t="s">
        <v>3</v>
      </c>
      <c r="C10" s="85"/>
      <c r="D10" s="85"/>
      <c r="E10" s="86"/>
      <c r="F10" s="87"/>
      <c r="G10" s="88"/>
      <c r="H10" s="87"/>
      <c r="I10" s="89"/>
    </row>
    <row r="11" spans="1:9" s="72" customFormat="1" ht="8.1" customHeight="1">
      <c r="A11" s="71"/>
      <c r="C11" s="73"/>
      <c r="D11" s="73"/>
      <c r="E11" s="70"/>
      <c r="F11" s="76"/>
      <c r="G11" s="77"/>
      <c r="H11" s="76"/>
      <c r="I11" s="78"/>
    </row>
    <row r="12" spans="1:9" s="84" customFormat="1" ht="21.75" customHeight="1">
      <c r="A12" s="83" t="s">
        <v>4</v>
      </c>
      <c r="C12" s="85"/>
      <c r="D12" s="85"/>
      <c r="E12" s="90"/>
      <c r="G12" s="41"/>
      <c r="I12" s="10"/>
    </row>
    <row r="13" spans="1:9" s="72" customFormat="1" ht="8.1" customHeight="1">
      <c r="A13" s="69"/>
      <c r="C13" s="73"/>
      <c r="D13" s="73"/>
      <c r="E13" s="90"/>
      <c r="G13" s="79"/>
      <c r="I13" s="75"/>
    </row>
    <row r="14" spans="1:9" s="84" customFormat="1" ht="21.75" customHeight="1">
      <c r="A14" s="84" t="s">
        <v>5</v>
      </c>
      <c r="C14" s="85"/>
      <c r="D14" s="85"/>
      <c r="E14" s="90"/>
      <c r="G14" s="42">
        <v>443483731</v>
      </c>
      <c r="I14" s="14">
        <v>52866184</v>
      </c>
    </row>
    <row r="15" spans="1:9" s="84" customFormat="1" ht="21.75" customHeight="1">
      <c r="A15" s="84" t="s">
        <v>46</v>
      </c>
      <c r="C15" s="85"/>
      <c r="D15" s="92"/>
      <c r="E15" s="90">
        <v>7</v>
      </c>
      <c r="G15" s="42">
        <v>107732880</v>
      </c>
      <c r="I15" s="14">
        <v>136896794</v>
      </c>
    </row>
    <row r="16" spans="1:9" s="84" customFormat="1" ht="21.75" customHeight="1">
      <c r="A16" s="84" t="s">
        <v>78</v>
      </c>
      <c r="C16" s="85"/>
      <c r="D16" s="92"/>
      <c r="E16" s="90">
        <v>8</v>
      </c>
      <c r="G16" s="42">
        <v>236152030</v>
      </c>
      <c r="I16" s="14">
        <v>122614013</v>
      </c>
    </row>
    <row r="17" spans="1:9" s="84" customFormat="1" ht="21.75" customHeight="1">
      <c r="A17" s="84" t="s">
        <v>45</v>
      </c>
      <c r="C17" s="85"/>
      <c r="D17" s="92"/>
      <c r="E17" s="90">
        <v>9</v>
      </c>
      <c r="G17" s="42">
        <v>56858013</v>
      </c>
      <c r="I17" s="14">
        <v>7705570</v>
      </c>
    </row>
    <row r="18" spans="1:9" s="84" customFormat="1" ht="21.75" customHeight="1">
      <c r="A18" s="84" t="s">
        <v>43</v>
      </c>
      <c r="C18" s="85"/>
      <c r="D18" s="92"/>
      <c r="E18" s="90">
        <v>10</v>
      </c>
      <c r="G18" s="43">
        <v>46422631</v>
      </c>
      <c r="I18" s="15">
        <v>30490880</v>
      </c>
    </row>
    <row r="19" spans="1:9" s="72" customFormat="1" ht="8.1" customHeight="1">
      <c r="A19" s="71"/>
      <c r="C19" s="73"/>
      <c r="D19" s="73"/>
      <c r="E19" s="91"/>
      <c r="F19" s="76"/>
      <c r="G19" s="77"/>
      <c r="H19" s="76"/>
      <c r="I19" s="39"/>
    </row>
    <row r="20" spans="1:9" s="84" customFormat="1" ht="21.75" customHeight="1">
      <c r="A20" s="93" t="s">
        <v>6</v>
      </c>
      <c r="C20" s="93"/>
      <c r="D20" s="85"/>
      <c r="E20" s="90"/>
      <c r="G20" s="43">
        <f>+SUM(G14:G18)</f>
        <v>890649285</v>
      </c>
      <c r="I20" s="15">
        <f>+SUM(I14:I18)</f>
        <v>350573441</v>
      </c>
    </row>
    <row r="21" spans="1:9" s="72" customFormat="1" ht="21.75" customHeight="1">
      <c r="A21" s="71"/>
      <c r="C21" s="73"/>
      <c r="D21" s="73"/>
      <c r="E21" s="70"/>
      <c r="F21" s="76"/>
      <c r="G21" s="77"/>
      <c r="H21" s="76"/>
      <c r="I21" s="78"/>
    </row>
    <row r="22" spans="1:9" s="84" customFormat="1" ht="21.75" customHeight="1">
      <c r="A22" s="83" t="s">
        <v>36</v>
      </c>
      <c r="E22" s="90"/>
      <c r="G22" s="41"/>
      <c r="I22" s="10"/>
    </row>
    <row r="23" spans="1:9" s="72" customFormat="1" ht="8.1" customHeight="1">
      <c r="A23" s="71"/>
      <c r="C23" s="73"/>
      <c r="D23" s="73"/>
      <c r="E23" s="70"/>
      <c r="F23" s="76"/>
      <c r="G23" s="80"/>
      <c r="H23" s="76"/>
      <c r="I23" s="81"/>
    </row>
    <row r="24" spans="1:9" s="84" customFormat="1" ht="21.75" customHeight="1">
      <c r="A24" s="87" t="s">
        <v>47</v>
      </c>
      <c r="C24" s="85"/>
      <c r="D24" s="85"/>
      <c r="E24" s="90"/>
      <c r="F24" s="95"/>
      <c r="G24" s="42">
        <v>14820362</v>
      </c>
      <c r="H24" s="95"/>
      <c r="I24" s="14">
        <v>17441752</v>
      </c>
    </row>
    <row r="25" spans="1:9" s="84" customFormat="1" ht="21.75" customHeight="1">
      <c r="A25" s="94" t="s">
        <v>48</v>
      </c>
      <c r="C25" s="85"/>
      <c r="D25" s="85"/>
      <c r="E25" s="90">
        <v>11</v>
      </c>
      <c r="G25" s="42">
        <v>5882545</v>
      </c>
      <c r="I25" s="14">
        <v>4401659</v>
      </c>
    </row>
    <row r="26" spans="1:9" s="84" customFormat="1" ht="21.75" customHeight="1">
      <c r="A26" s="94" t="s">
        <v>104</v>
      </c>
      <c r="C26" s="85"/>
      <c r="D26" s="85"/>
      <c r="E26" s="90"/>
      <c r="G26" s="42">
        <v>242230</v>
      </c>
      <c r="I26" s="14">
        <v>236001</v>
      </c>
    </row>
    <row r="27" spans="1:9" s="84" customFormat="1" ht="21.75" customHeight="1">
      <c r="A27" s="94" t="s">
        <v>81</v>
      </c>
      <c r="C27" s="85"/>
      <c r="D27" s="85"/>
      <c r="E27" s="90">
        <v>11</v>
      </c>
      <c r="G27" s="42">
        <v>15349738</v>
      </c>
      <c r="I27" s="14">
        <v>14600768</v>
      </c>
    </row>
    <row r="28" spans="1:9" s="84" customFormat="1" ht="21.75" customHeight="1">
      <c r="A28" s="94" t="s">
        <v>105</v>
      </c>
      <c r="C28" s="85"/>
      <c r="D28" s="85"/>
      <c r="E28" s="90"/>
      <c r="G28" s="42">
        <v>4237033</v>
      </c>
      <c r="I28" s="14">
        <v>1392169</v>
      </c>
    </row>
    <row r="29" spans="1:9" s="84" customFormat="1" ht="21.75" customHeight="1">
      <c r="A29" s="94" t="s">
        <v>39</v>
      </c>
      <c r="C29" s="85"/>
      <c r="D29" s="85"/>
      <c r="E29" s="90">
        <v>12</v>
      </c>
      <c r="G29" s="43">
        <v>40402849</v>
      </c>
      <c r="I29" s="15">
        <v>23276352</v>
      </c>
    </row>
    <row r="30" spans="1:9" s="72" customFormat="1" ht="8.1" customHeight="1">
      <c r="A30" s="71"/>
      <c r="C30" s="73"/>
      <c r="D30" s="73"/>
      <c r="E30" s="70"/>
      <c r="F30" s="76"/>
      <c r="G30" s="42"/>
      <c r="H30" s="76"/>
      <c r="I30" s="14"/>
    </row>
    <row r="31" spans="1:9" s="84" customFormat="1" ht="21.75" customHeight="1">
      <c r="A31" s="83" t="s">
        <v>37</v>
      </c>
      <c r="B31" s="87"/>
      <c r="C31" s="85"/>
      <c r="D31" s="85"/>
      <c r="E31" s="90"/>
      <c r="G31" s="43">
        <f>SUM(G24:G29)</f>
        <v>80934757</v>
      </c>
      <c r="I31" s="15">
        <f>SUM(I24:I29)</f>
        <v>61348701</v>
      </c>
    </row>
    <row r="32" spans="1:9" s="72" customFormat="1" ht="8.1" customHeight="1">
      <c r="A32" s="71"/>
      <c r="C32" s="73"/>
      <c r="D32" s="73"/>
      <c r="E32" s="70"/>
      <c r="F32" s="76"/>
      <c r="G32" s="40"/>
      <c r="H32" s="76"/>
      <c r="I32" s="78"/>
    </row>
    <row r="33" spans="1:9" s="84" customFormat="1" ht="21.75" customHeight="1" thickBot="1">
      <c r="A33" s="83" t="s">
        <v>7</v>
      </c>
      <c r="B33" s="87"/>
      <c r="C33" s="85"/>
      <c r="D33" s="85"/>
      <c r="E33" s="90"/>
      <c r="G33" s="44">
        <f>SUM(G20+G31)</f>
        <v>971584042</v>
      </c>
      <c r="I33" s="16">
        <f>SUM(I20+I31)</f>
        <v>411922142</v>
      </c>
    </row>
    <row r="34" spans="1:9" ht="21.75" customHeight="1" thickTop="1">
      <c r="A34" s="1"/>
      <c r="B34" s="7"/>
      <c r="C34" s="9"/>
      <c r="D34" s="9"/>
      <c r="G34" s="14"/>
      <c r="I34" s="14"/>
    </row>
    <row r="35" spans="1:9" ht="21.75" customHeight="1">
      <c r="A35" s="1"/>
      <c r="B35" s="7"/>
      <c r="C35" s="9"/>
      <c r="D35" s="9"/>
      <c r="G35" s="14"/>
      <c r="I35" s="14"/>
    </row>
    <row r="36" spans="1:9" ht="21.75" customHeight="1">
      <c r="A36" s="1"/>
      <c r="B36" s="7"/>
      <c r="C36" s="9"/>
      <c r="D36" s="9"/>
      <c r="G36" s="14"/>
      <c r="I36" s="14"/>
    </row>
    <row r="37" spans="1:9" ht="21.75" customHeight="1">
      <c r="A37" s="184" t="s">
        <v>124</v>
      </c>
      <c r="B37" s="184"/>
      <c r="C37" s="184"/>
      <c r="D37" s="184"/>
      <c r="E37" s="184"/>
      <c r="F37" s="184"/>
      <c r="G37" s="184"/>
      <c r="H37" s="184"/>
      <c r="I37" s="184"/>
    </row>
    <row r="38" spans="1:9" ht="21.75" customHeight="1">
      <c r="A38" s="186" t="s">
        <v>125</v>
      </c>
      <c r="B38" s="186"/>
      <c r="C38" s="186"/>
      <c r="D38" s="186"/>
      <c r="E38" s="186"/>
      <c r="F38" s="186"/>
      <c r="G38" s="186"/>
      <c r="H38" s="186"/>
      <c r="I38" s="186"/>
    </row>
    <row r="39" spans="1:9" ht="21.75" customHeight="1">
      <c r="A39" s="106"/>
      <c r="B39" s="106"/>
      <c r="C39" s="106"/>
      <c r="D39" s="106"/>
      <c r="E39" s="106"/>
      <c r="F39" s="106"/>
      <c r="G39" s="106"/>
      <c r="H39" s="106"/>
      <c r="I39" s="106"/>
    </row>
    <row r="40" spans="1:9" ht="19.5" customHeight="1">
      <c r="A40" s="1"/>
      <c r="B40" s="7"/>
      <c r="C40" s="9"/>
      <c r="D40" s="9"/>
      <c r="G40" s="14"/>
      <c r="I40" s="14"/>
    </row>
    <row r="41" spans="1:9" ht="21.95" customHeight="1">
      <c r="A41" s="185" t="s">
        <v>97</v>
      </c>
      <c r="B41" s="185"/>
      <c r="C41" s="185"/>
      <c r="D41" s="185"/>
      <c r="E41" s="185"/>
      <c r="F41" s="185"/>
      <c r="G41" s="185"/>
      <c r="H41" s="185"/>
      <c r="I41" s="185"/>
    </row>
    <row r="42" spans="1:9" s="1" customFormat="1" ht="21.75" customHeight="1">
      <c r="A42" s="1" t="s">
        <v>126</v>
      </c>
      <c r="C42" s="2"/>
      <c r="E42" s="12"/>
      <c r="G42" s="3"/>
      <c r="H42" s="67"/>
      <c r="I42" s="3"/>
    </row>
    <row r="43" spans="1:9" s="1" customFormat="1" ht="21.75" customHeight="1">
      <c r="A43" s="1" t="s">
        <v>0</v>
      </c>
      <c r="C43" s="2"/>
      <c r="D43" s="2"/>
      <c r="E43" s="12"/>
      <c r="G43" s="3"/>
      <c r="H43" s="67"/>
      <c r="I43" s="3"/>
    </row>
    <row r="44" spans="1:9" s="1" customFormat="1" ht="21.75" customHeight="1">
      <c r="A44" s="4" t="str">
        <f>A3</f>
        <v>ณ วันที่ 30 กันยายน พ.ศ. 2565</v>
      </c>
      <c r="B44" s="4"/>
      <c r="C44" s="5"/>
      <c r="D44" s="5"/>
      <c r="E44" s="6"/>
      <c r="F44" s="4"/>
      <c r="G44" s="38"/>
      <c r="H44" s="65"/>
      <c r="I44" s="38"/>
    </row>
    <row r="45" spans="1:9" ht="21.75" customHeight="1">
      <c r="A45" s="1"/>
      <c r="B45" s="1"/>
      <c r="C45" s="9"/>
      <c r="D45" s="9"/>
      <c r="G45" s="14"/>
      <c r="I45" s="14"/>
    </row>
    <row r="46" spans="1:9" ht="21.75" customHeight="1">
      <c r="A46" s="1"/>
      <c r="B46" s="1"/>
      <c r="C46" s="9"/>
      <c r="D46" s="9"/>
      <c r="G46" s="39" t="s">
        <v>94</v>
      </c>
      <c r="H46" s="39"/>
      <c r="I46" s="39" t="s">
        <v>95</v>
      </c>
    </row>
    <row r="47" spans="1:9" ht="21.75" customHeight="1">
      <c r="A47" s="1"/>
      <c r="B47" s="1"/>
      <c r="C47" s="9"/>
      <c r="D47" s="9"/>
      <c r="G47" s="3" t="s">
        <v>130</v>
      </c>
      <c r="I47" s="3" t="s">
        <v>68</v>
      </c>
    </row>
    <row r="48" spans="1:9" ht="21.75" customHeight="1">
      <c r="A48" s="1"/>
      <c r="B48" s="1"/>
      <c r="C48" s="9"/>
      <c r="D48" s="9"/>
      <c r="G48" s="3" t="s">
        <v>102</v>
      </c>
      <c r="I48" s="3" t="s">
        <v>91</v>
      </c>
    </row>
    <row r="49" spans="1:9" ht="21.75" customHeight="1">
      <c r="A49" s="7"/>
      <c r="C49" s="9"/>
      <c r="D49" s="9"/>
      <c r="E49" s="6" t="s">
        <v>1</v>
      </c>
      <c r="F49" s="11"/>
      <c r="G49" s="38" t="s">
        <v>2</v>
      </c>
      <c r="H49" s="19"/>
      <c r="I49" s="38" t="s">
        <v>2</v>
      </c>
    </row>
    <row r="50" spans="1:9" ht="8.1" customHeight="1">
      <c r="A50" s="7"/>
      <c r="C50" s="9"/>
      <c r="D50" s="9"/>
      <c r="E50" s="12"/>
      <c r="F50" s="11"/>
      <c r="G50" s="40"/>
      <c r="H50" s="19"/>
      <c r="I50" s="39"/>
    </row>
    <row r="51" spans="1:9" s="84" customFormat="1" ht="21.75" customHeight="1">
      <c r="A51" s="83" t="s">
        <v>31</v>
      </c>
      <c r="C51" s="93"/>
      <c r="D51" s="85"/>
      <c r="E51" s="90"/>
      <c r="G51" s="96"/>
      <c r="I51" s="8"/>
    </row>
    <row r="52" spans="1:9" s="72" customFormat="1" ht="8.1" customHeight="1">
      <c r="A52" s="71"/>
      <c r="C52" s="73"/>
      <c r="D52" s="73"/>
      <c r="E52" s="70"/>
      <c r="F52" s="76"/>
      <c r="G52" s="80"/>
      <c r="H52" s="76"/>
      <c r="I52" s="81"/>
    </row>
    <row r="53" spans="1:9" s="84" customFormat="1" ht="21.75" customHeight="1">
      <c r="A53" s="83" t="s">
        <v>8</v>
      </c>
      <c r="C53" s="85"/>
      <c r="D53" s="85"/>
      <c r="E53" s="90"/>
      <c r="G53" s="42"/>
      <c r="I53" s="14"/>
    </row>
    <row r="54" spans="1:9" s="72" customFormat="1" ht="8.1" customHeight="1">
      <c r="A54" s="71"/>
      <c r="C54" s="73"/>
      <c r="D54" s="73"/>
      <c r="E54" s="70"/>
      <c r="F54" s="76"/>
      <c r="G54" s="77"/>
      <c r="H54" s="76"/>
      <c r="I54" s="78"/>
    </row>
    <row r="55" spans="1:9" s="84" customFormat="1" ht="21.75" customHeight="1">
      <c r="A55" s="87" t="s">
        <v>83</v>
      </c>
      <c r="C55" s="85"/>
      <c r="D55" s="85"/>
      <c r="E55" s="90">
        <v>13</v>
      </c>
      <c r="F55" s="95"/>
      <c r="G55" s="42">
        <v>41008417</v>
      </c>
      <c r="H55" s="95"/>
      <c r="I55" s="14">
        <v>74346559</v>
      </c>
    </row>
    <row r="56" spans="1:9" s="84" customFormat="1" ht="21.75" customHeight="1">
      <c r="A56" s="87" t="s">
        <v>49</v>
      </c>
      <c r="C56" s="85"/>
      <c r="D56" s="85"/>
      <c r="E56" s="90"/>
      <c r="F56" s="95"/>
      <c r="G56" s="42"/>
      <c r="H56" s="95"/>
      <c r="I56" s="14"/>
    </row>
    <row r="57" spans="1:9" s="84" customFormat="1" ht="21.75" customHeight="1">
      <c r="A57" s="87"/>
      <c r="B57" s="97" t="s">
        <v>69</v>
      </c>
      <c r="C57" s="85"/>
      <c r="D57" s="85"/>
      <c r="E57" s="90">
        <v>13</v>
      </c>
      <c r="F57" s="95"/>
      <c r="G57" s="42">
        <v>10374479</v>
      </c>
      <c r="H57" s="95"/>
      <c r="I57" s="14">
        <v>7277250</v>
      </c>
    </row>
    <row r="58" spans="1:9" s="84" customFormat="1" ht="21.75" customHeight="1">
      <c r="A58" s="94" t="s">
        <v>9</v>
      </c>
      <c r="C58" s="85"/>
      <c r="D58" s="85"/>
      <c r="E58" s="90">
        <v>14</v>
      </c>
      <c r="G58" s="42">
        <v>239242296</v>
      </c>
      <c r="I58" s="14">
        <v>129628938</v>
      </c>
    </row>
    <row r="59" spans="1:9" s="84" customFormat="1" ht="21.75" customHeight="1">
      <c r="A59" s="94" t="s">
        <v>79</v>
      </c>
      <c r="C59" s="85"/>
      <c r="D59" s="85"/>
      <c r="E59" s="90">
        <v>15</v>
      </c>
      <c r="G59" s="42">
        <v>33524527</v>
      </c>
      <c r="I59" s="14">
        <v>24473891</v>
      </c>
    </row>
    <row r="60" spans="1:9" s="84" customFormat="1" ht="21.75" customHeight="1">
      <c r="A60" s="94" t="s">
        <v>84</v>
      </c>
      <c r="C60" s="85"/>
      <c r="D60" s="85"/>
      <c r="E60" s="90">
        <v>13</v>
      </c>
      <c r="G60" s="42">
        <v>5415031</v>
      </c>
      <c r="I60" s="14">
        <v>4943066</v>
      </c>
    </row>
    <row r="61" spans="1:9" s="84" customFormat="1" ht="21.75" customHeight="1">
      <c r="A61" s="84" t="s">
        <v>10</v>
      </c>
      <c r="B61" s="94"/>
      <c r="E61" s="90"/>
      <c r="G61" s="43">
        <v>4025331</v>
      </c>
      <c r="I61" s="15">
        <v>5537680</v>
      </c>
    </row>
    <row r="62" spans="1:9" s="72" customFormat="1" ht="8.1" customHeight="1">
      <c r="A62" s="71"/>
      <c r="C62" s="73"/>
      <c r="D62" s="73"/>
      <c r="E62" s="70"/>
      <c r="F62" s="76"/>
      <c r="G62" s="77"/>
      <c r="H62" s="76"/>
      <c r="I62" s="39"/>
    </row>
    <row r="63" spans="1:9" s="84" customFormat="1" ht="21.75" customHeight="1">
      <c r="A63" s="83" t="s">
        <v>11</v>
      </c>
      <c r="E63" s="90"/>
      <c r="G63" s="45">
        <f>SUM(G55:G61)</f>
        <v>333590081</v>
      </c>
      <c r="I63" s="18">
        <f>SUM(I55:I61)</f>
        <v>246207384</v>
      </c>
    </row>
    <row r="64" spans="1:9" s="72" customFormat="1" ht="21.75" customHeight="1">
      <c r="C64" s="73"/>
      <c r="D64" s="73"/>
      <c r="E64" s="74"/>
      <c r="G64" s="42"/>
      <c r="I64" s="81"/>
    </row>
    <row r="65" spans="1:9" s="84" customFormat="1" ht="21.75" customHeight="1">
      <c r="A65" s="83" t="s">
        <v>12</v>
      </c>
      <c r="C65" s="85"/>
      <c r="D65" s="85"/>
      <c r="E65" s="90"/>
      <c r="G65" s="41"/>
      <c r="I65" s="10"/>
    </row>
    <row r="66" spans="1:9" s="72" customFormat="1" ht="8.1" customHeight="1">
      <c r="A66" s="69"/>
      <c r="C66" s="73"/>
      <c r="D66" s="73"/>
      <c r="E66" s="74"/>
      <c r="G66" s="41"/>
      <c r="I66" s="75"/>
    </row>
    <row r="67" spans="1:9" s="84" customFormat="1" ht="21.75" customHeight="1">
      <c r="A67" s="84" t="s">
        <v>49</v>
      </c>
      <c r="C67" s="85"/>
      <c r="D67" s="85"/>
      <c r="E67" s="90">
        <v>13</v>
      </c>
      <c r="G67" s="41">
        <v>15572018</v>
      </c>
      <c r="I67" s="10">
        <v>13753458</v>
      </c>
    </row>
    <row r="68" spans="1:9" s="84" customFormat="1" ht="21.75" customHeight="1">
      <c r="A68" s="94" t="s">
        <v>51</v>
      </c>
      <c r="B68" s="94"/>
      <c r="E68" s="90">
        <v>13</v>
      </c>
      <c r="G68" s="42">
        <v>5746821</v>
      </c>
      <c r="I68" s="14">
        <v>6095479</v>
      </c>
    </row>
    <row r="69" spans="1:9" s="84" customFormat="1" ht="21.75" customHeight="1">
      <c r="A69" s="94" t="s">
        <v>24</v>
      </c>
      <c r="B69" s="94"/>
      <c r="E69" s="90"/>
      <c r="G69" s="42">
        <v>3411181</v>
      </c>
      <c r="I69" s="14">
        <v>2725215</v>
      </c>
    </row>
    <row r="70" spans="1:9" ht="21.75" customHeight="1">
      <c r="A70" s="17" t="s">
        <v>44</v>
      </c>
      <c r="B70" s="17"/>
      <c r="E70" s="104">
        <v>16</v>
      </c>
      <c r="G70" s="43">
        <v>12723839</v>
      </c>
      <c r="H70" s="8"/>
      <c r="I70" s="15">
        <v>6158279</v>
      </c>
    </row>
    <row r="71" spans="1:9" s="72" customFormat="1" ht="8.1" customHeight="1">
      <c r="A71" s="71"/>
      <c r="C71" s="73"/>
      <c r="D71" s="73"/>
      <c r="E71" s="70"/>
      <c r="F71" s="76"/>
      <c r="G71" s="40"/>
      <c r="H71" s="76"/>
      <c r="I71" s="39"/>
    </row>
    <row r="72" spans="1:9" s="84" customFormat="1" ht="21.75" customHeight="1">
      <c r="A72" s="83" t="s">
        <v>13</v>
      </c>
      <c r="D72" s="85"/>
      <c r="E72" s="90"/>
      <c r="G72" s="43">
        <f>SUM(G67:G70)</f>
        <v>37453859</v>
      </c>
      <c r="I72" s="15">
        <f>SUM(I67:I70)</f>
        <v>28732431</v>
      </c>
    </row>
    <row r="73" spans="1:9" s="72" customFormat="1" ht="8.1" customHeight="1">
      <c r="A73" s="71"/>
      <c r="C73" s="73"/>
      <c r="D73" s="73"/>
      <c r="E73" s="70"/>
      <c r="F73" s="76"/>
      <c r="G73" s="40"/>
      <c r="H73" s="76"/>
      <c r="I73" s="78"/>
    </row>
    <row r="74" spans="1:9" s="84" customFormat="1" ht="21.75" customHeight="1">
      <c r="A74" s="83" t="s">
        <v>14</v>
      </c>
      <c r="E74" s="90"/>
      <c r="G74" s="43">
        <f>G63+G72</f>
        <v>371043940</v>
      </c>
      <c r="I74" s="15">
        <f>I63+I72</f>
        <v>274939815</v>
      </c>
    </row>
    <row r="75" spans="1:9" ht="21.75" customHeight="1">
      <c r="C75" s="9"/>
      <c r="D75" s="9"/>
    </row>
    <row r="76" spans="1:9" ht="21.75" customHeight="1">
      <c r="C76" s="9"/>
      <c r="D76" s="9"/>
    </row>
    <row r="77" spans="1:9" ht="21.75" customHeight="1">
      <c r="C77" s="9"/>
      <c r="D77" s="9"/>
    </row>
    <row r="78" spans="1:9" ht="21.75" customHeight="1">
      <c r="C78" s="9"/>
      <c r="D78" s="9"/>
    </row>
    <row r="79" spans="1:9" ht="21.75" customHeight="1">
      <c r="C79" s="9"/>
      <c r="D79" s="9"/>
    </row>
    <row r="80" spans="1:9" ht="21.75" customHeight="1">
      <c r="C80" s="9"/>
      <c r="D80" s="9"/>
    </row>
    <row r="81" spans="1:9" ht="19.5" customHeight="1">
      <c r="C81" s="9"/>
      <c r="D81" s="9"/>
    </row>
    <row r="82" spans="1:9" ht="21.95" customHeight="1">
      <c r="A82" s="185" t="s">
        <v>97</v>
      </c>
      <c r="B82" s="185"/>
      <c r="C82" s="185"/>
      <c r="D82" s="185"/>
      <c r="E82" s="185"/>
      <c r="F82" s="185"/>
      <c r="G82" s="185"/>
      <c r="H82" s="185"/>
      <c r="I82" s="185"/>
    </row>
    <row r="83" spans="1:9" s="1" customFormat="1" ht="21.75" customHeight="1">
      <c r="A83" s="1" t="s">
        <v>126</v>
      </c>
      <c r="C83" s="2"/>
      <c r="E83" s="12"/>
      <c r="G83" s="3"/>
      <c r="H83" s="67"/>
      <c r="I83" s="3"/>
    </row>
    <row r="84" spans="1:9" s="1" customFormat="1" ht="21.75" customHeight="1">
      <c r="A84" s="1" t="s">
        <v>85</v>
      </c>
      <c r="C84" s="2"/>
      <c r="D84" s="2"/>
      <c r="E84" s="12"/>
      <c r="G84" s="3"/>
      <c r="H84" s="67"/>
      <c r="I84" s="3"/>
    </row>
    <row r="85" spans="1:9" s="1" customFormat="1" ht="21.75" customHeight="1">
      <c r="A85" s="4" t="str">
        <f>A3</f>
        <v>ณ วันที่ 30 กันยายน พ.ศ. 2565</v>
      </c>
      <c r="B85" s="4"/>
      <c r="C85" s="5"/>
      <c r="D85" s="5"/>
      <c r="E85" s="6"/>
      <c r="F85" s="4"/>
      <c r="G85" s="38"/>
      <c r="H85" s="65"/>
      <c r="I85" s="38"/>
    </row>
    <row r="86" spans="1:9" ht="21.75" customHeight="1">
      <c r="A86" s="7"/>
      <c r="C86" s="9"/>
      <c r="D86" s="9"/>
    </row>
    <row r="87" spans="1:9" ht="21.75" customHeight="1">
      <c r="A87" s="7"/>
      <c r="C87" s="9"/>
      <c r="D87" s="9"/>
      <c r="G87" s="39" t="s">
        <v>94</v>
      </c>
      <c r="H87" s="39"/>
      <c r="I87" s="39" t="s">
        <v>95</v>
      </c>
    </row>
    <row r="88" spans="1:9" ht="21.75" customHeight="1">
      <c r="A88" s="7"/>
      <c r="C88" s="9"/>
      <c r="D88" s="9"/>
      <c r="G88" s="3" t="s">
        <v>130</v>
      </c>
      <c r="I88" s="3" t="s">
        <v>68</v>
      </c>
    </row>
    <row r="89" spans="1:9" ht="21.75" customHeight="1">
      <c r="A89" s="7"/>
      <c r="C89" s="9"/>
      <c r="D89" s="9"/>
      <c r="G89" s="3" t="s">
        <v>102</v>
      </c>
      <c r="I89" s="3" t="s">
        <v>91</v>
      </c>
    </row>
    <row r="90" spans="1:9" ht="21.75" customHeight="1">
      <c r="A90" s="7"/>
      <c r="C90" s="9"/>
      <c r="D90" s="9"/>
      <c r="E90" s="6" t="s">
        <v>1</v>
      </c>
      <c r="F90" s="11"/>
      <c r="G90" s="38" t="s">
        <v>2</v>
      </c>
      <c r="H90" s="19"/>
      <c r="I90" s="38" t="s">
        <v>2</v>
      </c>
    </row>
    <row r="91" spans="1:9" ht="8.1" customHeight="1">
      <c r="C91" s="9"/>
      <c r="D91" s="9"/>
      <c r="G91" s="41"/>
    </row>
    <row r="92" spans="1:9" s="84" customFormat="1" ht="21.75" customHeight="1">
      <c r="A92" s="83" t="s">
        <v>111</v>
      </c>
      <c r="C92" s="93"/>
      <c r="D92" s="85"/>
      <c r="E92" s="90"/>
      <c r="G92" s="96"/>
      <c r="I92" s="8"/>
    </row>
    <row r="93" spans="1:9" s="84" customFormat="1" ht="8.1" customHeight="1">
      <c r="A93" s="83"/>
      <c r="C93" s="93"/>
      <c r="D93" s="85"/>
      <c r="E93" s="90"/>
      <c r="G93" s="96"/>
      <c r="I93" s="8"/>
    </row>
    <row r="94" spans="1:9" s="84" customFormat="1" ht="21.75" customHeight="1">
      <c r="A94" s="83" t="s">
        <v>32</v>
      </c>
      <c r="C94" s="85"/>
      <c r="D94" s="85"/>
      <c r="E94" s="90"/>
      <c r="G94" s="42"/>
      <c r="I94" s="14"/>
    </row>
    <row r="95" spans="1:9" s="84" customFormat="1" ht="8.1" customHeight="1">
      <c r="A95" s="83"/>
      <c r="C95" s="85"/>
      <c r="D95" s="85"/>
      <c r="E95" s="90"/>
      <c r="G95" s="41"/>
      <c r="I95" s="10"/>
    </row>
    <row r="96" spans="1:9" s="84" customFormat="1" ht="21.75" customHeight="1">
      <c r="A96" s="94" t="s">
        <v>15</v>
      </c>
      <c r="B96" s="94"/>
      <c r="C96" s="98"/>
      <c r="D96" s="98"/>
      <c r="E96" s="90"/>
      <c r="G96" s="42"/>
      <c r="I96" s="14"/>
    </row>
    <row r="97" spans="1:9" s="84" customFormat="1" ht="21.75" customHeight="1">
      <c r="A97" s="94"/>
      <c r="B97" s="94" t="s">
        <v>16</v>
      </c>
      <c r="C97" s="98"/>
      <c r="D97" s="98"/>
      <c r="E97" s="90"/>
      <c r="G97" s="42"/>
      <c r="I97" s="14"/>
    </row>
    <row r="98" spans="1:9" s="84" customFormat="1" ht="21.75" customHeight="1">
      <c r="A98" s="94"/>
      <c r="B98" s="98" t="s">
        <v>122</v>
      </c>
      <c r="D98" s="98"/>
      <c r="E98" s="90"/>
      <c r="G98" s="96"/>
      <c r="I98" s="8"/>
    </row>
    <row r="99" spans="1:9" s="84" customFormat="1" ht="21.75" customHeight="1">
      <c r="A99" s="94"/>
      <c r="B99" s="98"/>
      <c r="C99" s="84" t="s">
        <v>121</v>
      </c>
      <c r="D99" s="98"/>
      <c r="E99" s="90"/>
      <c r="G99" s="96"/>
      <c r="I99" s="8"/>
    </row>
    <row r="100" spans="1:9" s="84" customFormat="1" ht="21.75" customHeight="1">
      <c r="A100" s="94"/>
      <c r="B100" s="98"/>
      <c r="C100" s="84" t="s">
        <v>112</v>
      </c>
      <c r="D100" s="98"/>
      <c r="E100" s="90"/>
      <c r="G100" s="96"/>
      <c r="I100" s="8"/>
    </row>
    <row r="101" spans="1:9" s="84" customFormat="1" ht="21.75" customHeight="1" thickBot="1">
      <c r="A101" s="94"/>
      <c r="B101" s="98"/>
      <c r="C101" s="84" t="s">
        <v>106</v>
      </c>
      <c r="D101" s="98"/>
      <c r="E101" s="90">
        <v>17</v>
      </c>
      <c r="G101" s="44">
        <v>215000000</v>
      </c>
      <c r="I101" s="16">
        <v>150000000</v>
      </c>
    </row>
    <row r="102" spans="1:9" s="72" customFormat="1" ht="8.1" customHeight="1" thickTop="1">
      <c r="A102" s="71"/>
      <c r="C102" s="73"/>
      <c r="D102" s="73"/>
      <c r="E102" s="70"/>
      <c r="F102" s="76"/>
      <c r="G102" s="77"/>
      <c r="H102" s="76"/>
      <c r="I102" s="78"/>
    </row>
    <row r="103" spans="1:9" s="84" customFormat="1" ht="21.75" customHeight="1">
      <c r="A103" s="94"/>
      <c r="B103" s="94" t="s">
        <v>25</v>
      </c>
      <c r="C103" s="98"/>
      <c r="D103" s="98"/>
      <c r="E103" s="90"/>
      <c r="G103" s="42"/>
      <c r="I103" s="14"/>
    </row>
    <row r="104" spans="1:9" s="84" customFormat="1" ht="21.75" customHeight="1">
      <c r="A104" s="94"/>
      <c r="B104" s="98" t="s">
        <v>122</v>
      </c>
      <c r="C104" s="98"/>
      <c r="D104" s="98"/>
      <c r="E104" s="90"/>
      <c r="G104" s="42"/>
      <c r="I104" s="14"/>
    </row>
    <row r="105" spans="1:9" s="84" customFormat="1" ht="21.75" customHeight="1">
      <c r="A105" s="94"/>
      <c r="B105" s="98"/>
      <c r="C105" s="84" t="s">
        <v>123</v>
      </c>
      <c r="D105" s="98"/>
      <c r="E105" s="90">
        <v>17</v>
      </c>
      <c r="G105" s="42">
        <v>215000000</v>
      </c>
      <c r="I105" s="14">
        <v>0</v>
      </c>
    </row>
    <row r="106" spans="1:9" s="84" customFormat="1" ht="21.75" customHeight="1">
      <c r="A106" s="94"/>
      <c r="B106" s="98" t="s">
        <v>107</v>
      </c>
      <c r="D106" s="98"/>
      <c r="E106" s="90"/>
      <c r="G106" s="96"/>
      <c r="I106" s="8"/>
    </row>
    <row r="107" spans="1:9" s="84" customFormat="1" ht="21.75" customHeight="1">
      <c r="A107" s="94"/>
      <c r="B107" s="98"/>
      <c r="C107" s="84" t="s">
        <v>108</v>
      </c>
      <c r="D107" s="98"/>
      <c r="E107" s="90"/>
      <c r="G107" s="42">
        <v>0</v>
      </c>
      <c r="I107" s="14">
        <v>25000000</v>
      </c>
    </row>
    <row r="108" spans="1:9" s="84" customFormat="1" ht="21.75" customHeight="1">
      <c r="A108" s="94"/>
      <c r="B108" s="98"/>
      <c r="C108" s="84" t="s">
        <v>109</v>
      </c>
      <c r="D108" s="98"/>
      <c r="E108" s="90"/>
      <c r="G108" s="96"/>
      <c r="I108" s="8"/>
    </row>
    <row r="109" spans="1:9" s="84" customFormat="1" ht="21.75" customHeight="1">
      <c r="A109" s="94"/>
      <c r="B109" s="98"/>
      <c r="C109" s="84" t="s">
        <v>128</v>
      </c>
      <c r="D109" s="98"/>
      <c r="E109" s="90"/>
      <c r="G109" s="42">
        <v>0</v>
      </c>
      <c r="I109" s="14">
        <v>93750000</v>
      </c>
    </row>
    <row r="110" spans="1:9" s="84" customFormat="1" ht="21.75" customHeight="1">
      <c r="A110" s="94" t="s">
        <v>141</v>
      </c>
      <c r="B110" s="98"/>
      <c r="D110" s="98"/>
      <c r="E110" s="90"/>
      <c r="G110" s="42">
        <v>362473320</v>
      </c>
      <c r="I110" s="14">
        <v>0</v>
      </c>
    </row>
    <row r="111" spans="1:9" s="84" customFormat="1" ht="21.75" customHeight="1">
      <c r="A111" s="94" t="s">
        <v>52</v>
      </c>
      <c r="B111" s="94"/>
      <c r="C111" s="94"/>
      <c r="D111" s="94"/>
      <c r="E111" s="90"/>
      <c r="G111" s="42"/>
      <c r="I111" s="14"/>
    </row>
    <row r="112" spans="1:9" s="84" customFormat="1" ht="21.75" customHeight="1">
      <c r="A112" s="94"/>
      <c r="B112" s="94" t="s">
        <v>110</v>
      </c>
      <c r="C112" s="94"/>
      <c r="D112" s="94"/>
      <c r="E112" s="90">
        <v>18</v>
      </c>
      <c r="G112" s="42">
        <v>1450000</v>
      </c>
      <c r="I112" s="14">
        <v>750000</v>
      </c>
    </row>
    <row r="113" spans="1:9" s="84" customFormat="1" ht="18.75">
      <c r="A113" s="94"/>
      <c r="B113" s="94" t="s">
        <v>17</v>
      </c>
      <c r="C113" s="94"/>
      <c r="D113" s="94"/>
      <c r="E113" s="90"/>
      <c r="G113" s="42">
        <v>18886167</v>
      </c>
      <c r="I113" s="14">
        <v>14751712</v>
      </c>
    </row>
    <row r="114" spans="1:9" s="84" customFormat="1" ht="19.149999999999999" customHeight="1">
      <c r="A114" s="94" t="s">
        <v>90</v>
      </c>
      <c r="B114" s="94"/>
      <c r="C114" s="94"/>
      <c r="D114" s="94"/>
      <c r="E114" s="90"/>
      <c r="G114" s="43">
        <v>2730615</v>
      </c>
      <c r="I114" s="15">
        <v>2730615</v>
      </c>
    </row>
    <row r="115" spans="1:9" s="72" customFormat="1" ht="8.1" customHeight="1">
      <c r="A115" s="71"/>
      <c r="B115" s="82"/>
      <c r="C115" s="73"/>
      <c r="D115" s="73"/>
      <c r="E115" s="70"/>
      <c r="F115" s="76"/>
      <c r="G115" s="77"/>
      <c r="H115" s="76"/>
      <c r="I115" s="39"/>
    </row>
    <row r="116" spans="1:9" s="84" customFormat="1" ht="21.75" customHeight="1">
      <c r="A116" s="83" t="s">
        <v>33</v>
      </c>
      <c r="C116" s="85"/>
      <c r="D116" s="85"/>
      <c r="E116" s="90"/>
      <c r="G116" s="43">
        <f>SUM(G105:G114)</f>
        <v>600540102</v>
      </c>
      <c r="I116" s="15">
        <f>SUM(I105:I114)</f>
        <v>136982327</v>
      </c>
    </row>
    <row r="117" spans="1:9" s="72" customFormat="1" ht="8.1" customHeight="1">
      <c r="A117" s="71"/>
      <c r="C117" s="73"/>
      <c r="D117" s="73"/>
      <c r="E117" s="70"/>
      <c r="F117" s="76"/>
      <c r="G117" s="77"/>
      <c r="H117" s="76"/>
      <c r="I117" s="78"/>
    </row>
    <row r="118" spans="1:9" s="84" customFormat="1" ht="21.75" customHeight="1" thickBot="1">
      <c r="A118" s="83" t="s">
        <v>34</v>
      </c>
      <c r="B118" s="83"/>
      <c r="C118" s="85"/>
      <c r="D118" s="85"/>
      <c r="E118" s="90"/>
      <c r="G118" s="44">
        <f>G116+G74</f>
        <v>971584042</v>
      </c>
      <c r="I118" s="16">
        <f>I74+I116</f>
        <v>411922142</v>
      </c>
    </row>
    <row r="119" spans="1:9" ht="9" customHeight="1" thickTop="1">
      <c r="A119" s="1"/>
      <c r="B119" s="1"/>
      <c r="C119" s="9"/>
      <c r="D119" s="9"/>
      <c r="G119" s="14"/>
      <c r="I119" s="14"/>
    </row>
    <row r="120" spans="1:9" ht="21.75" customHeight="1">
      <c r="G120" s="64"/>
      <c r="I120" s="64"/>
    </row>
    <row r="121" spans="1:9" ht="25.5" customHeight="1">
      <c r="G121" s="64"/>
      <c r="I121" s="64"/>
    </row>
    <row r="122" spans="1:9" ht="21.75" customHeight="1">
      <c r="H122" s="10"/>
    </row>
    <row r="123" spans="1:9" ht="21.95" customHeight="1">
      <c r="A123" s="185" t="str">
        <f>A41</f>
        <v>หมายเหตุประกอบข้อมูลทางการเงินเป็นส่วนหนึ่งของข้อมูลทางการเงินระหว่างกาลนี้</v>
      </c>
      <c r="B123" s="185"/>
      <c r="C123" s="185"/>
      <c r="D123" s="185"/>
      <c r="E123" s="185"/>
      <c r="F123" s="185"/>
      <c r="G123" s="185"/>
      <c r="H123" s="185"/>
      <c r="I123" s="185"/>
    </row>
  </sheetData>
  <mergeCells count="5">
    <mergeCell ref="A37:I37"/>
    <mergeCell ref="A41:I41"/>
    <mergeCell ref="A82:I82"/>
    <mergeCell ref="A123:I123"/>
    <mergeCell ref="A38:I38"/>
  </mergeCells>
  <pageMargins left="1.2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1" max="8" man="1"/>
    <brk id="8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7CD40-AA38-4626-A975-396B28345248}">
  <dimension ref="A1:H46"/>
  <sheetViews>
    <sheetView topLeftCell="A6" zoomScaleNormal="100" zoomScaleSheetLayoutView="115" workbookViewId="0">
      <selection activeCell="C17" sqref="C17"/>
    </sheetView>
  </sheetViews>
  <sheetFormatPr defaultRowHeight="21.2" customHeight="1"/>
  <cols>
    <col min="1" max="1" width="1.5703125" style="84" customWidth="1"/>
    <col min="2" max="2" width="1.85546875" style="84" customWidth="1"/>
    <col min="3" max="3" width="45.28515625" style="84" customWidth="1"/>
    <col min="4" max="4" width="9" style="90" customWidth="1"/>
    <col min="5" max="5" width="0.85546875" style="84" customWidth="1"/>
    <col min="6" max="6" width="13.7109375" style="10" customWidth="1"/>
    <col min="7" max="7" width="0.85546875" style="84" customWidth="1"/>
    <col min="8" max="8" width="13.7109375" style="10" customWidth="1"/>
    <col min="9" max="207" width="9.140625" style="84"/>
    <col min="208" max="211" width="2.5703125" style="84" customWidth="1"/>
    <col min="212" max="212" width="38" style="84" customWidth="1"/>
    <col min="213" max="213" width="9.140625" style="84"/>
    <col min="214" max="214" width="1.5703125" style="84" customWidth="1"/>
    <col min="215" max="215" width="13.5703125" style="84" customWidth="1"/>
    <col min="216" max="216" width="1.5703125" style="84" customWidth="1"/>
    <col min="217" max="217" width="13.5703125" style="84" customWidth="1"/>
    <col min="218" max="218" width="9.140625" style="84"/>
    <col min="219" max="219" width="16.42578125" style="84" customWidth="1"/>
    <col min="220" max="220" width="13.85546875" style="84" customWidth="1"/>
    <col min="221" max="221" width="9.42578125" style="84" bestFit="1" customWidth="1"/>
    <col min="222" max="463" width="9.140625" style="84"/>
    <col min="464" max="467" width="2.5703125" style="84" customWidth="1"/>
    <col min="468" max="468" width="38" style="84" customWidth="1"/>
    <col min="469" max="469" width="9.140625" style="84"/>
    <col min="470" max="470" width="1.5703125" style="84" customWidth="1"/>
    <col min="471" max="471" width="13.5703125" style="84" customWidth="1"/>
    <col min="472" max="472" width="1.5703125" style="84" customWidth="1"/>
    <col min="473" max="473" width="13.5703125" style="84" customWidth="1"/>
    <col min="474" max="474" width="9.140625" style="84"/>
    <col min="475" max="475" width="16.42578125" style="84" customWidth="1"/>
    <col min="476" max="476" width="13.85546875" style="84" customWidth="1"/>
    <col min="477" max="477" width="9.42578125" style="84" bestFit="1" customWidth="1"/>
    <col min="478" max="719" width="9.140625" style="84"/>
    <col min="720" max="723" width="2.5703125" style="84" customWidth="1"/>
    <col min="724" max="724" width="38" style="84" customWidth="1"/>
    <col min="725" max="725" width="9.140625" style="84"/>
    <col min="726" max="726" width="1.5703125" style="84" customWidth="1"/>
    <col min="727" max="727" width="13.5703125" style="84" customWidth="1"/>
    <col min="728" max="728" width="1.5703125" style="84" customWidth="1"/>
    <col min="729" max="729" width="13.5703125" style="84" customWidth="1"/>
    <col min="730" max="730" width="9.140625" style="84"/>
    <col min="731" max="731" width="16.42578125" style="84" customWidth="1"/>
    <col min="732" max="732" width="13.85546875" style="84" customWidth="1"/>
    <col min="733" max="733" width="9.42578125" style="84" bestFit="1" customWidth="1"/>
    <col min="734" max="975" width="9.140625" style="84"/>
    <col min="976" max="979" width="2.5703125" style="84" customWidth="1"/>
    <col min="980" max="980" width="38" style="84" customWidth="1"/>
    <col min="981" max="981" width="9.140625" style="84"/>
    <col min="982" max="982" width="1.5703125" style="84" customWidth="1"/>
    <col min="983" max="983" width="13.5703125" style="84" customWidth="1"/>
    <col min="984" max="984" width="1.5703125" style="84" customWidth="1"/>
    <col min="985" max="985" width="13.5703125" style="84" customWidth="1"/>
    <col min="986" max="986" width="9.140625" style="84"/>
    <col min="987" max="987" width="16.42578125" style="84" customWidth="1"/>
    <col min="988" max="988" width="13.85546875" style="84" customWidth="1"/>
    <col min="989" max="989" width="9.42578125" style="84" bestFit="1" customWidth="1"/>
    <col min="990" max="1231" width="9.140625" style="84"/>
    <col min="1232" max="1235" width="2.5703125" style="84" customWidth="1"/>
    <col min="1236" max="1236" width="38" style="84" customWidth="1"/>
    <col min="1237" max="1237" width="9.140625" style="84"/>
    <col min="1238" max="1238" width="1.5703125" style="84" customWidth="1"/>
    <col min="1239" max="1239" width="13.5703125" style="84" customWidth="1"/>
    <col min="1240" max="1240" width="1.5703125" style="84" customWidth="1"/>
    <col min="1241" max="1241" width="13.5703125" style="84" customWidth="1"/>
    <col min="1242" max="1242" width="9.140625" style="84"/>
    <col min="1243" max="1243" width="16.42578125" style="84" customWidth="1"/>
    <col min="1244" max="1244" width="13.85546875" style="84" customWidth="1"/>
    <col min="1245" max="1245" width="9.42578125" style="84" bestFit="1" customWidth="1"/>
    <col min="1246" max="1487" width="9.140625" style="84"/>
    <col min="1488" max="1491" width="2.5703125" style="84" customWidth="1"/>
    <col min="1492" max="1492" width="38" style="84" customWidth="1"/>
    <col min="1493" max="1493" width="9.140625" style="84"/>
    <col min="1494" max="1494" width="1.5703125" style="84" customWidth="1"/>
    <col min="1495" max="1495" width="13.5703125" style="84" customWidth="1"/>
    <col min="1496" max="1496" width="1.5703125" style="84" customWidth="1"/>
    <col min="1497" max="1497" width="13.5703125" style="84" customWidth="1"/>
    <col min="1498" max="1498" width="9.140625" style="84"/>
    <col min="1499" max="1499" width="16.42578125" style="84" customWidth="1"/>
    <col min="1500" max="1500" width="13.85546875" style="84" customWidth="1"/>
    <col min="1501" max="1501" width="9.42578125" style="84" bestFit="1" customWidth="1"/>
    <col min="1502" max="1743" width="9.140625" style="84"/>
    <col min="1744" max="1747" width="2.5703125" style="84" customWidth="1"/>
    <col min="1748" max="1748" width="38" style="84" customWidth="1"/>
    <col min="1749" max="1749" width="9.140625" style="84"/>
    <col min="1750" max="1750" width="1.5703125" style="84" customWidth="1"/>
    <col min="1751" max="1751" width="13.5703125" style="84" customWidth="1"/>
    <col min="1752" max="1752" width="1.5703125" style="84" customWidth="1"/>
    <col min="1753" max="1753" width="13.5703125" style="84" customWidth="1"/>
    <col min="1754" max="1754" width="9.140625" style="84"/>
    <col min="1755" max="1755" width="16.42578125" style="84" customWidth="1"/>
    <col min="1756" max="1756" width="13.85546875" style="84" customWidth="1"/>
    <col min="1757" max="1757" width="9.42578125" style="84" bestFit="1" customWidth="1"/>
    <col min="1758" max="1999" width="9.140625" style="84"/>
    <col min="2000" max="2003" width="2.5703125" style="84" customWidth="1"/>
    <col min="2004" max="2004" width="38" style="84" customWidth="1"/>
    <col min="2005" max="2005" width="9.140625" style="84"/>
    <col min="2006" max="2006" width="1.5703125" style="84" customWidth="1"/>
    <col min="2007" max="2007" width="13.5703125" style="84" customWidth="1"/>
    <col min="2008" max="2008" width="1.5703125" style="84" customWidth="1"/>
    <col min="2009" max="2009" width="13.5703125" style="84" customWidth="1"/>
    <col min="2010" max="2010" width="9.140625" style="84"/>
    <col min="2011" max="2011" width="16.42578125" style="84" customWidth="1"/>
    <col min="2012" max="2012" width="13.85546875" style="84" customWidth="1"/>
    <col min="2013" max="2013" width="9.42578125" style="84" bestFit="1" customWidth="1"/>
    <col min="2014" max="2255" width="9.140625" style="84"/>
    <col min="2256" max="2259" width="2.5703125" style="84" customWidth="1"/>
    <col min="2260" max="2260" width="38" style="84" customWidth="1"/>
    <col min="2261" max="2261" width="9.140625" style="84"/>
    <col min="2262" max="2262" width="1.5703125" style="84" customWidth="1"/>
    <col min="2263" max="2263" width="13.5703125" style="84" customWidth="1"/>
    <col min="2264" max="2264" width="1.5703125" style="84" customWidth="1"/>
    <col min="2265" max="2265" width="13.5703125" style="84" customWidth="1"/>
    <col min="2266" max="2266" width="9.140625" style="84"/>
    <col min="2267" max="2267" width="16.42578125" style="84" customWidth="1"/>
    <col min="2268" max="2268" width="13.85546875" style="84" customWidth="1"/>
    <col min="2269" max="2269" width="9.42578125" style="84" bestFit="1" customWidth="1"/>
    <col min="2270" max="2511" width="9.140625" style="84"/>
    <col min="2512" max="2515" width="2.5703125" style="84" customWidth="1"/>
    <col min="2516" max="2516" width="38" style="84" customWidth="1"/>
    <col min="2517" max="2517" width="9.140625" style="84"/>
    <col min="2518" max="2518" width="1.5703125" style="84" customWidth="1"/>
    <col min="2519" max="2519" width="13.5703125" style="84" customWidth="1"/>
    <col min="2520" max="2520" width="1.5703125" style="84" customWidth="1"/>
    <col min="2521" max="2521" width="13.5703125" style="84" customWidth="1"/>
    <col min="2522" max="2522" width="9.140625" style="84"/>
    <col min="2523" max="2523" width="16.42578125" style="84" customWidth="1"/>
    <col min="2524" max="2524" width="13.85546875" style="84" customWidth="1"/>
    <col min="2525" max="2525" width="9.42578125" style="84" bestFit="1" customWidth="1"/>
    <col min="2526" max="2767" width="9.140625" style="84"/>
    <col min="2768" max="2771" width="2.5703125" style="84" customWidth="1"/>
    <col min="2772" max="2772" width="38" style="84" customWidth="1"/>
    <col min="2773" max="2773" width="9.140625" style="84"/>
    <col min="2774" max="2774" width="1.5703125" style="84" customWidth="1"/>
    <col min="2775" max="2775" width="13.5703125" style="84" customWidth="1"/>
    <col min="2776" max="2776" width="1.5703125" style="84" customWidth="1"/>
    <col min="2777" max="2777" width="13.5703125" style="84" customWidth="1"/>
    <col min="2778" max="2778" width="9.140625" style="84"/>
    <col min="2779" max="2779" width="16.42578125" style="84" customWidth="1"/>
    <col min="2780" max="2780" width="13.85546875" style="84" customWidth="1"/>
    <col min="2781" max="2781" width="9.42578125" style="84" bestFit="1" customWidth="1"/>
    <col min="2782" max="3023" width="9.140625" style="84"/>
    <col min="3024" max="3027" width="2.5703125" style="84" customWidth="1"/>
    <col min="3028" max="3028" width="38" style="84" customWidth="1"/>
    <col min="3029" max="3029" width="9.140625" style="84"/>
    <col min="3030" max="3030" width="1.5703125" style="84" customWidth="1"/>
    <col min="3031" max="3031" width="13.5703125" style="84" customWidth="1"/>
    <col min="3032" max="3032" width="1.5703125" style="84" customWidth="1"/>
    <col min="3033" max="3033" width="13.5703125" style="84" customWidth="1"/>
    <col min="3034" max="3034" width="9.140625" style="84"/>
    <col min="3035" max="3035" width="16.42578125" style="84" customWidth="1"/>
    <col min="3036" max="3036" width="13.85546875" style="84" customWidth="1"/>
    <col min="3037" max="3037" width="9.42578125" style="84" bestFit="1" customWidth="1"/>
    <col min="3038" max="3279" width="9.140625" style="84"/>
    <col min="3280" max="3283" width="2.5703125" style="84" customWidth="1"/>
    <col min="3284" max="3284" width="38" style="84" customWidth="1"/>
    <col min="3285" max="3285" width="9.140625" style="84"/>
    <col min="3286" max="3286" width="1.5703125" style="84" customWidth="1"/>
    <col min="3287" max="3287" width="13.5703125" style="84" customWidth="1"/>
    <col min="3288" max="3288" width="1.5703125" style="84" customWidth="1"/>
    <col min="3289" max="3289" width="13.5703125" style="84" customWidth="1"/>
    <col min="3290" max="3290" width="9.140625" style="84"/>
    <col min="3291" max="3291" width="16.42578125" style="84" customWidth="1"/>
    <col min="3292" max="3292" width="13.85546875" style="84" customWidth="1"/>
    <col min="3293" max="3293" width="9.42578125" style="84" bestFit="1" customWidth="1"/>
    <col min="3294" max="3535" width="9.140625" style="84"/>
    <col min="3536" max="3539" width="2.5703125" style="84" customWidth="1"/>
    <col min="3540" max="3540" width="38" style="84" customWidth="1"/>
    <col min="3541" max="3541" width="9.140625" style="84"/>
    <col min="3542" max="3542" width="1.5703125" style="84" customWidth="1"/>
    <col min="3543" max="3543" width="13.5703125" style="84" customWidth="1"/>
    <col min="3544" max="3544" width="1.5703125" style="84" customWidth="1"/>
    <col min="3545" max="3545" width="13.5703125" style="84" customWidth="1"/>
    <col min="3546" max="3546" width="9.140625" style="84"/>
    <col min="3547" max="3547" width="16.42578125" style="84" customWidth="1"/>
    <col min="3548" max="3548" width="13.85546875" style="84" customWidth="1"/>
    <col min="3549" max="3549" width="9.42578125" style="84" bestFit="1" customWidth="1"/>
    <col min="3550" max="3791" width="9.140625" style="84"/>
    <col min="3792" max="3795" width="2.5703125" style="84" customWidth="1"/>
    <col min="3796" max="3796" width="38" style="84" customWidth="1"/>
    <col min="3797" max="3797" width="9.140625" style="84"/>
    <col min="3798" max="3798" width="1.5703125" style="84" customWidth="1"/>
    <col min="3799" max="3799" width="13.5703125" style="84" customWidth="1"/>
    <col min="3800" max="3800" width="1.5703125" style="84" customWidth="1"/>
    <col min="3801" max="3801" width="13.5703125" style="84" customWidth="1"/>
    <col min="3802" max="3802" width="9.140625" style="84"/>
    <col min="3803" max="3803" width="16.42578125" style="84" customWidth="1"/>
    <col min="3804" max="3804" width="13.85546875" style="84" customWidth="1"/>
    <col min="3805" max="3805" width="9.42578125" style="84" bestFit="1" customWidth="1"/>
    <col min="3806" max="4047" width="9.140625" style="84"/>
    <col min="4048" max="4051" width="2.5703125" style="84" customWidth="1"/>
    <col min="4052" max="4052" width="38" style="84" customWidth="1"/>
    <col min="4053" max="4053" width="9.140625" style="84"/>
    <col min="4054" max="4054" width="1.5703125" style="84" customWidth="1"/>
    <col min="4055" max="4055" width="13.5703125" style="84" customWidth="1"/>
    <col min="4056" max="4056" width="1.5703125" style="84" customWidth="1"/>
    <col min="4057" max="4057" width="13.5703125" style="84" customWidth="1"/>
    <col min="4058" max="4058" width="9.140625" style="84"/>
    <col min="4059" max="4059" width="16.42578125" style="84" customWidth="1"/>
    <col min="4060" max="4060" width="13.85546875" style="84" customWidth="1"/>
    <col min="4061" max="4061" width="9.42578125" style="84" bestFit="1" customWidth="1"/>
    <col min="4062" max="4303" width="9.140625" style="84"/>
    <col min="4304" max="4307" width="2.5703125" style="84" customWidth="1"/>
    <col min="4308" max="4308" width="38" style="84" customWidth="1"/>
    <col min="4309" max="4309" width="9.140625" style="84"/>
    <col min="4310" max="4310" width="1.5703125" style="84" customWidth="1"/>
    <col min="4311" max="4311" width="13.5703125" style="84" customWidth="1"/>
    <col min="4312" max="4312" width="1.5703125" style="84" customWidth="1"/>
    <col min="4313" max="4313" width="13.5703125" style="84" customWidth="1"/>
    <col min="4314" max="4314" width="9.140625" style="84"/>
    <col min="4315" max="4315" width="16.42578125" style="84" customWidth="1"/>
    <col min="4316" max="4316" width="13.85546875" style="84" customWidth="1"/>
    <col min="4317" max="4317" width="9.42578125" style="84" bestFit="1" customWidth="1"/>
    <col min="4318" max="4559" width="9.140625" style="84"/>
    <col min="4560" max="4563" width="2.5703125" style="84" customWidth="1"/>
    <col min="4564" max="4564" width="38" style="84" customWidth="1"/>
    <col min="4565" max="4565" width="9.140625" style="84"/>
    <col min="4566" max="4566" width="1.5703125" style="84" customWidth="1"/>
    <col min="4567" max="4567" width="13.5703125" style="84" customWidth="1"/>
    <col min="4568" max="4568" width="1.5703125" style="84" customWidth="1"/>
    <col min="4569" max="4569" width="13.5703125" style="84" customWidth="1"/>
    <col min="4570" max="4570" width="9.140625" style="84"/>
    <col min="4571" max="4571" width="16.42578125" style="84" customWidth="1"/>
    <col min="4572" max="4572" width="13.85546875" style="84" customWidth="1"/>
    <col min="4573" max="4573" width="9.42578125" style="84" bestFit="1" customWidth="1"/>
    <col min="4574" max="4815" width="9.140625" style="84"/>
    <col min="4816" max="4819" width="2.5703125" style="84" customWidth="1"/>
    <col min="4820" max="4820" width="38" style="84" customWidth="1"/>
    <col min="4821" max="4821" width="9.140625" style="84"/>
    <col min="4822" max="4822" width="1.5703125" style="84" customWidth="1"/>
    <col min="4823" max="4823" width="13.5703125" style="84" customWidth="1"/>
    <col min="4824" max="4824" width="1.5703125" style="84" customWidth="1"/>
    <col min="4825" max="4825" width="13.5703125" style="84" customWidth="1"/>
    <col min="4826" max="4826" width="9.140625" style="84"/>
    <col min="4827" max="4827" width="16.42578125" style="84" customWidth="1"/>
    <col min="4828" max="4828" width="13.85546875" style="84" customWidth="1"/>
    <col min="4829" max="4829" width="9.42578125" style="84" bestFit="1" customWidth="1"/>
    <col min="4830" max="5071" width="9.140625" style="84"/>
    <col min="5072" max="5075" width="2.5703125" style="84" customWidth="1"/>
    <col min="5076" max="5076" width="38" style="84" customWidth="1"/>
    <col min="5077" max="5077" width="9.140625" style="84"/>
    <col min="5078" max="5078" width="1.5703125" style="84" customWidth="1"/>
    <col min="5079" max="5079" width="13.5703125" style="84" customWidth="1"/>
    <col min="5080" max="5080" width="1.5703125" style="84" customWidth="1"/>
    <col min="5081" max="5081" width="13.5703125" style="84" customWidth="1"/>
    <col min="5082" max="5082" width="9.140625" style="84"/>
    <col min="5083" max="5083" width="16.42578125" style="84" customWidth="1"/>
    <col min="5084" max="5084" width="13.85546875" style="84" customWidth="1"/>
    <col min="5085" max="5085" width="9.42578125" style="84" bestFit="1" customWidth="1"/>
    <col min="5086" max="5327" width="9.140625" style="84"/>
    <col min="5328" max="5331" width="2.5703125" style="84" customWidth="1"/>
    <col min="5332" max="5332" width="38" style="84" customWidth="1"/>
    <col min="5333" max="5333" width="9.140625" style="84"/>
    <col min="5334" max="5334" width="1.5703125" style="84" customWidth="1"/>
    <col min="5335" max="5335" width="13.5703125" style="84" customWidth="1"/>
    <col min="5336" max="5336" width="1.5703125" style="84" customWidth="1"/>
    <col min="5337" max="5337" width="13.5703125" style="84" customWidth="1"/>
    <col min="5338" max="5338" width="9.140625" style="84"/>
    <col min="5339" max="5339" width="16.42578125" style="84" customWidth="1"/>
    <col min="5340" max="5340" width="13.85546875" style="84" customWidth="1"/>
    <col min="5341" max="5341" width="9.42578125" style="84" bestFit="1" customWidth="1"/>
    <col min="5342" max="5583" width="9.140625" style="84"/>
    <col min="5584" max="5587" width="2.5703125" style="84" customWidth="1"/>
    <col min="5588" max="5588" width="38" style="84" customWidth="1"/>
    <col min="5589" max="5589" width="9.140625" style="84"/>
    <col min="5590" max="5590" width="1.5703125" style="84" customWidth="1"/>
    <col min="5591" max="5591" width="13.5703125" style="84" customWidth="1"/>
    <col min="5592" max="5592" width="1.5703125" style="84" customWidth="1"/>
    <col min="5593" max="5593" width="13.5703125" style="84" customWidth="1"/>
    <col min="5594" max="5594" width="9.140625" style="84"/>
    <col min="5595" max="5595" width="16.42578125" style="84" customWidth="1"/>
    <col min="5596" max="5596" width="13.85546875" style="84" customWidth="1"/>
    <col min="5597" max="5597" width="9.42578125" style="84" bestFit="1" customWidth="1"/>
    <col min="5598" max="5839" width="9.140625" style="84"/>
    <col min="5840" max="5843" width="2.5703125" style="84" customWidth="1"/>
    <col min="5844" max="5844" width="38" style="84" customWidth="1"/>
    <col min="5845" max="5845" width="9.140625" style="84"/>
    <col min="5846" max="5846" width="1.5703125" style="84" customWidth="1"/>
    <col min="5847" max="5847" width="13.5703125" style="84" customWidth="1"/>
    <col min="5848" max="5848" width="1.5703125" style="84" customWidth="1"/>
    <col min="5849" max="5849" width="13.5703125" style="84" customWidth="1"/>
    <col min="5850" max="5850" width="9.140625" style="84"/>
    <col min="5851" max="5851" width="16.42578125" style="84" customWidth="1"/>
    <col min="5852" max="5852" width="13.85546875" style="84" customWidth="1"/>
    <col min="5853" max="5853" width="9.42578125" style="84" bestFit="1" customWidth="1"/>
    <col min="5854" max="6095" width="9.140625" style="84"/>
    <col min="6096" max="6099" width="2.5703125" style="84" customWidth="1"/>
    <col min="6100" max="6100" width="38" style="84" customWidth="1"/>
    <col min="6101" max="6101" width="9.140625" style="84"/>
    <col min="6102" max="6102" width="1.5703125" style="84" customWidth="1"/>
    <col min="6103" max="6103" width="13.5703125" style="84" customWidth="1"/>
    <col min="6104" max="6104" width="1.5703125" style="84" customWidth="1"/>
    <col min="6105" max="6105" width="13.5703125" style="84" customWidth="1"/>
    <col min="6106" max="6106" width="9.140625" style="84"/>
    <col min="6107" max="6107" width="16.42578125" style="84" customWidth="1"/>
    <col min="6108" max="6108" width="13.85546875" style="84" customWidth="1"/>
    <col min="6109" max="6109" width="9.42578125" style="84" bestFit="1" customWidth="1"/>
    <col min="6110" max="6351" width="9.140625" style="84"/>
    <col min="6352" max="6355" width="2.5703125" style="84" customWidth="1"/>
    <col min="6356" max="6356" width="38" style="84" customWidth="1"/>
    <col min="6357" max="6357" width="9.140625" style="84"/>
    <col min="6358" max="6358" width="1.5703125" style="84" customWidth="1"/>
    <col min="6359" max="6359" width="13.5703125" style="84" customWidth="1"/>
    <col min="6360" max="6360" width="1.5703125" style="84" customWidth="1"/>
    <col min="6361" max="6361" width="13.5703125" style="84" customWidth="1"/>
    <col min="6362" max="6362" width="9.140625" style="84"/>
    <col min="6363" max="6363" width="16.42578125" style="84" customWidth="1"/>
    <col min="6364" max="6364" width="13.85546875" style="84" customWidth="1"/>
    <col min="6365" max="6365" width="9.42578125" style="84" bestFit="1" customWidth="1"/>
    <col min="6366" max="6607" width="9.140625" style="84"/>
    <col min="6608" max="6611" width="2.5703125" style="84" customWidth="1"/>
    <col min="6612" max="6612" width="38" style="84" customWidth="1"/>
    <col min="6613" max="6613" width="9.140625" style="84"/>
    <col min="6614" max="6614" width="1.5703125" style="84" customWidth="1"/>
    <col min="6615" max="6615" width="13.5703125" style="84" customWidth="1"/>
    <col min="6616" max="6616" width="1.5703125" style="84" customWidth="1"/>
    <col min="6617" max="6617" width="13.5703125" style="84" customWidth="1"/>
    <col min="6618" max="6618" width="9.140625" style="84"/>
    <col min="6619" max="6619" width="16.42578125" style="84" customWidth="1"/>
    <col min="6620" max="6620" width="13.85546875" style="84" customWidth="1"/>
    <col min="6621" max="6621" width="9.42578125" style="84" bestFit="1" customWidth="1"/>
    <col min="6622" max="6863" width="9.140625" style="84"/>
    <col min="6864" max="6867" width="2.5703125" style="84" customWidth="1"/>
    <col min="6868" max="6868" width="38" style="84" customWidth="1"/>
    <col min="6869" max="6869" width="9.140625" style="84"/>
    <col min="6870" max="6870" width="1.5703125" style="84" customWidth="1"/>
    <col min="6871" max="6871" width="13.5703125" style="84" customWidth="1"/>
    <col min="6872" max="6872" width="1.5703125" style="84" customWidth="1"/>
    <col min="6873" max="6873" width="13.5703125" style="84" customWidth="1"/>
    <col min="6874" max="6874" width="9.140625" style="84"/>
    <col min="6875" max="6875" width="16.42578125" style="84" customWidth="1"/>
    <col min="6876" max="6876" width="13.85546875" style="84" customWidth="1"/>
    <col min="6877" max="6877" width="9.42578125" style="84" bestFit="1" customWidth="1"/>
    <col min="6878" max="7119" width="9.140625" style="84"/>
    <col min="7120" max="7123" width="2.5703125" style="84" customWidth="1"/>
    <col min="7124" max="7124" width="38" style="84" customWidth="1"/>
    <col min="7125" max="7125" width="9.140625" style="84"/>
    <col min="7126" max="7126" width="1.5703125" style="84" customWidth="1"/>
    <col min="7127" max="7127" width="13.5703125" style="84" customWidth="1"/>
    <col min="7128" max="7128" width="1.5703125" style="84" customWidth="1"/>
    <col min="7129" max="7129" width="13.5703125" style="84" customWidth="1"/>
    <col min="7130" max="7130" width="9.140625" style="84"/>
    <col min="7131" max="7131" width="16.42578125" style="84" customWidth="1"/>
    <col min="7132" max="7132" width="13.85546875" style="84" customWidth="1"/>
    <col min="7133" max="7133" width="9.42578125" style="84" bestFit="1" customWidth="1"/>
    <col min="7134" max="7375" width="9.140625" style="84"/>
    <col min="7376" max="7379" width="2.5703125" style="84" customWidth="1"/>
    <col min="7380" max="7380" width="38" style="84" customWidth="1"/>
    <col min="7381" max="7381" width="9.140625" style="84"/>
    <col min="7382" max="7382" width="1.5703125" style="84" customWidth="1"/>
    <col min="7383" max="7383" width="13.5703125" style="84" customWidth="1"/>
    <col min="7384" max="7384" width="1.5703125" style="84" customWidth="1"/>
    <col min="7385" max="7385" width="13.5703125" style="84" customWidth="1"/>
    <col min="7386" max="7386" width="9.140625" style="84"/>
    <col min="7387" max="7387" width="16.42578125" style="84" customWidth="1"/>
    <col min="7388" max="7388" width="13.85546875" style="84" customWidth="1"/>
    <col min="7389" max="7389" width="9.42578125" style="84" bestFit="1" customWidth="1"/>
    <col min="7390" max="7631" width="9.140625" style="84"/>
    <col min="7632" max="7635" width="2.5703125" style="84" customWidth="1"/>
    <col min="7636" max="7636" width="38" style="84" customWidth="1"/>
    <col min="7637" max="7637" width="9.140625" style="84"/>
    <col min="7638" max="7638" width="1.5703125" style="84" customWidth="1"/>
    <col min="7639" max="7639" width="13.5703125" style="84" customWidth="1"/>
    <col min="7640" max="7640" width="1.5703125" style="84" customWidth="1"/>
    <col min="7641" max="7641" width="13.5703125" style="84" customWidth="1"/>
    <col min="7642" max="7642" width="9.140625" style="84"/>
    <col min="7643" max="7643" width="16.42578125" style="84" customWidth="1"/>
    <col min="7644" max="7644" width="13.85546875" style="84" customWidth="1"/>
    <col min="7645" max="7645" width="9.42578125" style="84" bestFit="1" customWidth="1"/>
    <col min="7646" max="7887" width="9.140625" style="84"/>
    <col min="7888" max="7891" width="2.5703125" style="84" customWidth="1"/>
    <col min="7892" max="7892" width="38" style="84" customWidth="1"/>
    <col min="7893" max="7893" width="9.140625" style="84"/>
    <col min="7894" max="7894" width="1.5703125" style="84" customWidth="1"/>
    <col min="7895" max="7895" width="13.5703125" style="84" customWidth="1"/>
    <col min="7896" max="7896" width="1.5703125" style="84" customWidth="1"/>
    <col min="7897" max="7897" width="13.5703125" style="84" customWidth="1"/>
    <col min="7898" max="7898" width="9.140625" style="84"/>
    <col min="7899" max="7899" width="16.42578125" style="84" customWidth="1"/>
    <col min="7900" max="7900" width="13.85546875" style="84" customWidth="1"/>
    <col min="7901" max="7901" width="9.42578125" style="84" bestFit="1" customWidth="1"/>
    <col min="7902" max="8143" width="9.140625" style="84"/>
    <col min="8144" max="8147" width="2.5703125" style="84" customWidth="1"/>
    <col min="8148" max="8148" width="38" style="84" customWidth="1"/>
    <col min="8149" max="8149" width="9.140625" style="84"/>
    <col min="8150" max="8150" width="1.5703125" style="84" customWidth="1"/>
    <col min="8151" max="8151" width="13.5703125" style="84" customWidth="1"/>
    <col min="8152" max="8152" width="1.5703125" style="84" customWidth="1"/>
    <col min="8153" max="8153" width="13.5703125" style="84" customWidth="1"/>
    <col min="8154" max="8154" width="9.140625" style="84"/>
    <col min="8155" max="8155" width="16.42578125" style="84" customWidth="1"/>
    <col min="8156" max="8156" width="13.85546875" style="84" customWidth="1"/>
    <col min="8157" max="8157" width="9.42578125" style="84" bestFit="1" customWidth="1"/>
    <col min="8158" max="8399" width="9.140625" style="84"/>
    <col min="8400" max="8403" width="2.5703125" style="84" customWidth="1"/>
    <col min="8404" max="8404" width="38" style="84" customWidth="1"/>
    <col min="8405" max="8405" width="9.140625" style="84"/>
    <col min="8406" max="8406" width="1.5703125" style="84" customWidth="1"/>
    <col min="8407" max="8407" width="13.5703125" style="84" customWidth="1"/>
    <col min="8408" max="8408" width="1.5703125" style="84" customWidth="1"/>
    <col min="8409" max="8409" width="13.5703125" style="84" customWidth="1"/>
    <col min="8410" max="8410" width="9.140625" style="84"/>
    <col min="8411" max="8411" width="16.42578125" style="84" customWidth="1"/>
    <col min="8412" max="8412" width="13.85546875" style="84" customWidth="1"/>
    <col min="8413" max="8413" width="9.42578125" style="84" bestFit="1" customWidth="1"/>
    <col min="8414" max="8655" width="9.140625" style="84"/>
    <col min="8656" max="8659" width="2.5703125" style="84" customWidth="1"/>
    <col min="8660" max="8660" width="38" style="84" customWidth="1"/>
    <col min="8661" max="8661" width="9.140625" style="84"/>
    <col min="8662" max="8662" width="1.5703125" style="84" customWidth="1"/>
    <col min="8663" max="8663" width="13.5703125" style="84" customWidth="1"/>
    <col min="8664" max="8664" width="1.5703125" style="84" customWidth="1"/>
    <col min="8665" max="8665" width="13.5703125" style="84" customWidth="1"/>
    <col min="8666" max="8666" width="9.140625" style="84"/>
    <col min="8667" max="8667" width="16.42578125" style="84" customWidth="1"/>
    <col min="8668" max="8668" width="13.85546875" style="84" customWidth="1"/>
    <col min="8669" max="8669" width="9.42578125" style="84" bestFit="1" customWidth="1"/>
    <col min="8670" max="8911" width="9.140625" style="84"/>
    <col min="8912" max="8915" width="2.5703125" style="84" customWidth="1"/>
    <col min="8916" max="8916" width="38" style="84" customWidth="1"/>
    <col min="8917" max="8917" width="9.140625" style="84"/>
    <col min="8918" max="8918" width="1.5703125" style="84" customWidth="1"/>
    <col min="8919" max="8919" width="13.5703125" style="84" customWidth="1"/>
    <col min="8920" max="8920" width="1.5703125" style="84" customWidth="1"/>
    <col min="8921" max="8921" width="13.5703125" style="84" customWidth="1"/>
    <col min="8922" max="8922" width="9.140625" style="84"/>
    <col min="8923" max="8923" width="16.42578125" style="84" customWidth="1"/>
    <col min="8924" max="8924" width="13.85546875" style="84" customWidth="1"/>
    <col min="8925" max="8925" width="9.42578125" style="84" bestFit="1" customWidth="1"/>
    <col min="8926" max="9167" width="9.140625" style="84"/>
    <col min="9168" max="9171" width="2.5703125" style="84" customWidth="1"/>
    <col min="9172" max="9172" width="38" style="84" customWidth="1"/>
    <col min="9173" max="9173" width="9.140625" style="84"/>
    <col min="9174" max="9174" width="1.5703125" style="84" customWidth="1"/>
    <col min="9175" max="9175" width="13.5703125" style="84" customWidth="1"/>
    <col min="9176" max="9176" width="1.5703125" style="84" customWidth="1"/>
    <col min="9177" max="9177" width="13.5703125" style="84" customWidth="1"/>
    <col min="9178" max="9178" width="9.140625" style="84"/>
    <col min="9179" max="9179" width="16.42578125" style="84" customWidth="1"/>
    <col min="9180" max="9180" width="13.85546875" style="84" customWidth="1"/>
    <col min="9181" max="9181" width="9.42578125" style="84" bestFit="1" customWidth="1"/>
    <col min="9182" max="9423" width="9.140625" style="84"/>
    <col min="9424" max="9427" width="2.5703125" style="84" customWidth="1"/>
    <col min="9428" max="9428" width="38" style="84" customWidth="1"/>
    <col min="9429" max="9429" width="9.140625" style="84"/>
    <col min="9430" max="9430" width="1.5703125" style="84" customWidth="1"/>
    <col min="9431" max="9431" width="13.5703125" style="84" customWidth="1"/>
    <col min="9432" max="9432" width="1.5703125" style="84" customWidth="1"/>
    <col min="9433" max="9433" width="13.5703125" style="84" customWidth="1"/>
    <col min="9434" max="9434" width="9.140625" style="84"/>
    <col min="9435" max="9435" width="16.42578125" style="84" customWidth="1"/>
    <col min="9436" max="9436" width="13.85546875" style="84" customWidth="1"/>
    <col min="9437" max="9437" width="9.42578125" style="84" bestFit="1" customWidth="1"/>
    <col min="9438" max="9679" width="9.140625" style="84"/>
    <col min="9680" max="9683" width="2.5703125" style="84" customWidth="1"/>
    <col min="9684" max="9684" width="38" style="84" customWidth="1"/>
    <col min="9685" max="9685" width="9.140625" style="84"/>
    <col min="9686" max="9686" width="1.5703125" style="84" customWidth="1"/>
    <col min="9687" max="9687" width="13.5703125" style="84" customWidth="1"/>
    <col min="9688" max="9688" width="1.5703125" style="84" customWidth="1"/>
    <col min="9689" max="9689" width="13.5703125" style="84" customWidth="1"/>
    <col min="9690" max="9690" width="9.140625" style="84"/>
    <col min="9691" max="9691" width="16.42578125" style="84" customWidth="1"/>
    <col min="9692" max="9692" width="13.85546875" style="84" customWidth="1"/>
    <col min="9693" max="9693" width="9.42578125" style="84" bestFit="1" customWidth="1"/>
    <col min="9694" max="9935" width="9.140625" style="84"/>
    <col min="9936" max="9939" width="2.5703125" style="84" customWidth="1"/>
    <col min="9940" max="9940" width="38" style="84" customWidth="1"/>
    <col min="9941" max="9941" width="9.140625" style="84"/>
    <col min="9942" max="9942" width="1.5703125" style="84" customWidth="1"/>
    <col min="9943" max="9943" width="13.5703125" style="84" customWidth="1"/>
    <col min="9944" max="9944" width="1.5703125" style="84" customWidth="1"/>
    <col min="9945" max="9945" width="13.5703125" style="84" customWidth="1"/>
    <col min="9946" max="9946" width="9.140625" style="84"/>
    <col min="9947" max="9947" width="16.42578125" style="84" customWidth="1"/>
    <col min="9948" max="9948" width="13.85546875" style="84" customWidth="1"/>
    <col min="9949" max="9949" width="9.42578125" style="84" bestFit="1" customWidth="1"/>
    <col min="9950" max="10191" width="9.140625" style="84"/>
    <col min="10192" max="10195" width="2.5703125" style="84" customWidth="1"/>
    <col min="10196" max="10196" width="38" style="84" customWidth="1"/>
    <col min="10197" max="10197" width="9.140625" style="84"/>
    <col min="10198" max="10198" width="1.5703125" style="84" customWidth="1"/>
    <col min="10199" max="10199" width="13.5703125" style="84" customWidth="1"/>
    <col min="10200" max="10200" width="1.5703125" style="84" customWidth="1"/>
    <col min="10201" max="10201" width="13.5703125" style="84" customWidth="1"/>
    <col min="10202" max="10202" width="9.140625" style="84"/>
    <col min="10203" max="10203" width="16.42578125" style="84" customWidth="1"/>
    <col min="10204" max="10204" width="13.85546875" style="84" customWidth="1"/>
    <col min="10205" max="10205" width="9.42578125" style="84" bestFit="1" customWidth="1"/>
    <col min="10206" max="10447" width="9.140625" style="84"/>
    <col min="10448" max="10451" width="2.5703125" style="84" customWidth="1"/>
    <col min="10452" max="10452" width="38" style="84" customWidth="1"/>
    <col min="10453" max="10453" width="9.140625" style="84"/>
    <col min="10454" max="10454" width="1.5703125" style="84" customWidth="1"/>
    <col min="10455" max="10455" width="13.5703125" style="84" customWidth="1"/>
    <col min="10456" max="10456" width="1.5703125" style="84" customWidth="1"/>
    <col min="10457" max="10457" width="13.5703125" style="84" customWidth="1"/>
    <col min="10458" max="10458" width="9.140625" style="84"/>
    <col min="10459" max="10459" width="16.42578125" style="84" customWidth="1"/>
    <col min="10460" max="10460" width="13.85546875" style="84" customWidth="1"/>
    <col min="10461" max="10461" width="9.42578125" style="84" bestFit="1" customWidth="1"/>
    <col min="10462" max="10703" width="9.140625" style="84"/>
    <col min="10704" max="10707" width="2.5703125" style="84" customWidth="1"/>
    <col min="10708" max="10708" width="38" style="84" customWidth="1"/>
    <col min="10709" max="10709" width="9.140625" style="84"/>
    <col min="10710" max="10710" width="1.5703125" style="84" customWidth="1"/>
    <col min="10711" max="10711" width="13.5703125" style="84" customWidth="1"/>
    <col min="10712" max="10712" width="1.5703125" style="84" customWidth="1"/>
    <col min="10713" max="10713" width="13.5703125" style="84" customWidth="1"/>
    <col min="10714" max="10714" width="9.140625" style="84"/>
    <col min="10715" max="10715" width="16.42578125" style="84" customWidth="1"/>
    <col min="10716" max="10716" width="13.85546875" style="84" customWidth="1"/>
    <col min="10717" max="10717" width="9.42578125" style="84" bestFit="1" customWidth="1"/>
    <col min="10718" max="10959" width="9.140625" style="84"/>
    <col min="10960" max="10963" width="2.5703125" style="84" customWidth="1"/>
    <col min="10964" max="10964" width="38" style="84" customWidth="1"/>
    <col min="10965" max="10965" width="9.140625" style="84"/>
    <col min="10966" max="10966" width="1.5703125" style="84" customWidth="1"/>
    <col min="10967" max="10967" width="13.5703125" style="84" customWidth="1"/>
    <col min="10968" max="10968" width="1.5703125" style="84" customWidth="1"/>
    <col min="10969" max="10969" width="13.5703125" style="84" customWidth="1"/>
    <col min="10970" max="10970" width="9.140625" style="84"/>
    <col min="10971" max="10971" width="16.42578125" style="84" customWidth="1"/>
    <col min="10972" max="10972" width="13.85546875" style="84" customWidth="1"/>
    <col min="10973" max="10973" width="9.42578125" style="84" bestFit="1" customWidth="1"/>
    <col min="10974" max="11215" width="9.140625" style="84"/>
    <col min="11216" max="11219" width="2.5703125" style="84" customWidth="1"/>
    <col min="11220" max="11220" width="38" style="84" customWidth="1"/>
    <col min="11221" max="11221" width="9.140625" style="84"/>
    <col min="11222" max="11222" width="1.5703125" style="84" customWidth="1"/>
    <col min="11223" max="11223" width="13.5703125" style="84" customWidth="1"/>
    <col min="11224" max="11224" width="1.5703125" style="84" customWidth="1"/>
    <col min="11225" max="11225" width="13.5703125" style="84" customWidth="1"/>
    <col min="11226" max="11226" width="9.140625" style="84"/>
    <col min="11227" max="11227" width="16.42578125" style="84" customWidth="1"/>
    <col min="11228" max="11228" width="13.85546875" style="84" customWidth="1"/>
    <col min="11229" max="11229" width="9.42578125" style="84" bestFit="1" customWidth="1"/>
    <col min="11230" max="11471" width="9.140625" style="84"/>
    <col min="11472" max="11475" width="2.5703125" style="84" customWidth="1"/>
    <col min="11476" max="11476" width="38" style="84" customWidth="1"/>
    <col min="11477" max="11477" width="9.140625" style="84"/>
    <col min="11478" max="11478" width="1.5703125" style="84" customWidth="1"/>
    <col min="11479" max="11479" width="13.5703125" style="84" customWidth="1"/>
    <col min="11480" max="11480" width="1.5703125" style="84" customWidth="1"/>
    <col min="11481" max="11481" width="13.5703125" style="84" customWidth="1"/>
    <col min="11482" max="11482" width="9.140625" style="84"/>
    <col min="11483" max="11483" width="16.42578125" style="84" customWidth="1"/>
    <col min="11484" max="11484" width="13.85546875" style="84" customWidth="1"/>
    <col min="11485" max="11485" width="9.42578125" style="84" bestFit="1" customWidth="1"/>
    <col min="11486" max="11727" width="9.140625" style="84"/>
    <col min="11728" max="11731" width="2.5703125" style="84" customWidth="1"/>
    <col min="11732" max="11732" width="38" style="84" customWidth="1"/>
    <col min="11733" max="11733" width="9.140625" style="84"/>
    <col min="11734" max="11734" width="1.5703125" style="84" customWidth="1"/>
    <col min="11735" max="11735" width="13.5703125" style="84" customWidth="1"/>
    <col min="11736" max="11736" width="1.5703125" style="84" customWidth="1"/>
    <col min="11737" max="11737" width="13.5703125" style="84" customWidth="1"/>
    <col min="11738" max="11738" width="9.140625" style="84"/>
    <col min="11739" max="11739" width="16.42578125" style="84" customWidth="1"/>
    <col min="11740" max="11740" width="13.85546875" style="84" customWidth="1"/>
    <col min="11741" max="11741" width="9.42578125" style="84" bestFit="1" customWidth="1"/>
    <col min="11742" max="11983" width="9.140625" style="84"/>
    <col min="11984" max="11987" width="2.5703125" style="84" customWidth="1"/>
    <col min="11988" max="11988" width="38" style="84" customWidth="1"/>
    <col min="11989" max="11989" width="9.140625" style="84"/>
    <col min="11990" max="11990" width="1.5703125" style="84" customWidth="1"/>
    <col min="11991" max="11991" width="13.5703125" style="84" customWidth="1"/>
    <col min="11992" max="11992" width="1.5703125" style="84" customWidth="1"/>
    <col min="11993" max="11993" width="13.5703125" style="84" customWidth="1"/>
    <col min="11994" max="11994" width="9.140625" style="84"/>
    <col min="11995" max="11995" width="16.42578125" style="84" customWidth="1"/>
    <col min="11996" max="11996" width="13.85546875" style="84" customWidth="1"/>
    <col min="11997" max="11997" width="9.42578125" style="84" bestFit="1" customWidth="1"/>
    <col min="11998" max="12239" width="9.140625" style="84"/>
    <col min="12240" max="12243" width="2.5703125" style="84" customWidth="1"/>
    <col min="12244" max="12244" width="38" style="84" customWidth="1"/>
    <col min="12245" max="12245" width="9.140625" style="84"/>
    <col min="12246" max="12246" width="1.5703125" style="84" customWidth="1"/>
    <col min="12247" max="12247" width="13.5703125" style="84" customWidth="1"/>
    <col min="12248" max="12248" width="1.5703125" style="84" customWidth="1"/>
    <col min="12249" max="12249" width="13.5703125" style="84" customWidth="1"/>
    <col min="12250" max="12250" width="9.140625" style="84"/>
    <col min="12251" max="12251" width="16.42578125" style="84" customWidth="1"/>
    <col min="12252" max="12252" width="13.85546875" style="84" customWidth="1"/>
    <col min="12253" max="12253" width="9.42578125" style="84" bestFit="1" customWidth="1"/>
    <col min="12254" max="12495" width="9.140625" style="84"/>
    <col min="12496" max="12499" width="2.5703125" style="84" customWidth="1"/>
    <col min="12500" max="12500" width="38" style="84" customWidth="1"/>
    <col min="12501" max="12501" width="9.140625" style="84"/>
    <col min="12502" max="12502" width="1.5703125" style="84" customWidth="1"/>
    <col min="12503" max="12503" width="13.5703125" style="84" customWidth="1"/>
    <col min="12504" max="12504" width="1.5703125" style="84" customWidth="1"/>
    <col min="12505" max="12505" width="13.5703125" style="84" customWidth="1"/>
    <col min="12506" max="12506" width="9.140625" style="84"/>
    <col min="12507" max="12507" width="16.42578125" style="84" customWidth="1"/>
    <col min="12508" max="12508" width="13.85546875" style="84" customWidth="1"/>
    <col min="12509" max="12509" width="9.42578125" style="84" bestFit="1" customWidth="1"/>
    <col min="12510" max="12751" width="9.140625" style="84"/>
    <col min="12752" max="12755" width="2.5703125" style="84" customWidth="1"/>
    <col min="12756" max="12756" width="38" style="84" customWidth="1"/>
    <col min="12757" max="12757" width="9.140625" style="84"/>
    <col min="12758" max="12758" width="1.5703125" style="84" customWidth="1"/>
    <col min="12759" max="12759" width="13.5703125" style="84" customWidth="1"/>
    <col min="12760" max="12760" width="1.5703125" style="84" customWidth="1"/>
    <col min="12761" max="12761" width="13.5703125" style="84" customWidth="1"/>
    <col min="12762" max="12762" width="9.140625" style="84"/>
    <col min="12763" max="12763" width="16.42578125" style="84" customWidth="1"/>
    <col min="12764" max="12764" width="13.85546875" style="84" customWidth="1"/>
    <col min="12765" max="12765" width="9.42578125" style="84" bestFit="1" customWidth="1"/>
    <col min="12766" max="13007" width="9.140625" style="84"/>
    <col min="13008" max="13011" width="2.5703125" style="84" customWidth="1"/>
    <col min="13012" max="13012" width="38" style="84" customWidth="1"/>
    <col min="13013" max="13013" width="9.140625" style="84"/>
    <col min="13014" max="13014" width="1.5703125" style="84" customWidth="1"/>
    <col min="13015" max="13015" width="13.5703125" style="84" customWidth="1"/>
    <col min="13016" max="13016" width="1.5703125" style="84" customWidth="1"/>
    <col min="13017" max="13017" width="13.5703125" style="84" customWidth="1"/>
    <col min="13018" max="13018" width="9.140625" style="84"/>
    <col min="13019" max="13019" width="16.42578125" style="84" customWidth="1"/>
    <col min="13020" max="13020" width="13.85546875" style="84" customWidth="1"/>
    <col min="13021" max="13021" width="9.42578125" style="84" bestFit="1" customWidth="1"/>
    <col min="13022" max="13263" width="9.140625" style="84"/>
    <col min="13264" max="13267" width="2.5703125" style="84" customWidth="1"/>
    <col min="13268" max="13268" width="38" style="84" customWidth="1"/>
    <col min="13269" max="13269" width="9.140625" style="84"/>
    <col min="13270" max="13270" width="1.5703125" style="84" customWidth="1"/>
    <col min="13271" max="13271" width="13.5703125" style="84" customWidth="1"/>
    <col min="13272" max="13272" width="1.5703125" style="84" customWidth="1"/>
    <col min="13273" max="13273" width="13.5703125" style="84" customWidth="1"/>
    <col min="13274" max="13274" width="9.140625" style="84"/>
    <col min="13275" max="13275" width="16.42578125" style="84" customWidth="1"/>
    <col min="13276" max="13276" width="13.85546875" style="84" customWidth="1"/>
    <col min="13277" max="13277" width="9.42578125" style="84" bestFit="1" customWidth="1"/>
    <col min="13278" max="13519" width="9.140625" style="84"/>
    <col min="13520" max="13523" width="2.5703125" style="84" customWidth="1"/>
    <col min="13524" max="13524" width="38" style="84" customWidth="1"/>
    <col min="13525" max="13525" width="9.140625" style="84"/>
    <col min="13526" max="13526" width="1.5703125" style="84" customWidth="1"/>
    <col min="13527" max="13527" width="13.5703125" style="84" customWidth="1"/>
    <col min="13528" max="13528" width="1.5703125" style="84" customWidth="1"/>
    <col min="13529" max="13529" width="13.5703125" style="84" customWidth="1"/>
    <col min="13530" max="13530" width="9.140625" style="84"/>
    <col min="13531" max="13531" width="16.42578125" style="84" customWidth="1"/>
    <col min="13532" max="13532" width="13.85546875" style="84" customWidth="1"/>
    <col min="13533" max="13533" width="9.42578125" style="84" bestFit="1" customWidth="1"/>
    <col min="13534" max="13775" width="9.140625" style="84"/>
    <col min="13776" max="13779" width="2.5703125" style="84" customWidth="1"/>
    <col min="13780" max="13780" width="38" style="84" customWidth="1"/>
    <col min="13781" max="13781" width="9.140625" style="84"/>
    <col min="13782" max="13782" width="1.5703125" style="84" customWidth="1"/>
    <col min="13783" max="13783" width="13.5703125" style="84" customWidth="1"/>
    <col min="13784" max="13784" width="1.5703125" style="84" customWidth="1"/>
    <col min="13785" max="13785" width="13.5703125" style="84" customWidth="1"/>
    <col min="13786" max="13786" width="9.140625" style="84"/>
    <col min="13787" max="13787" width="16.42578125" style="84" customWidth="1"/>
    <col min="13788" max="13788" width="13.85546875" style="84" customWidth="1"/>
    <col min="13789" max="13789" width="9.42578125" style="84" bestFit="1" customWidth="1"/>
    <col min="13790" max="14031" width="9.140625" style="84"/>
    <col min="14032" max="14035" width="2.5703125" style="84" customWidth="1"/>
    <col min="14036" max="14036" width="38" style="84" customWidth="1"/>
    <col min="14037" max="14037" width="9.140625" style="84"/>
    <col min="14038" max="14038" width="1.5703125" style="84" customWidth="1"/>
    <col min="14039" max="14039" width="13.5703125" style="84" customWidth="1"/>
    <col min="14040" max="14040" width="1.5703125" style="84" customWidth="1"/>
    <col min="14041" max="14041" width="13.5703125" style="84" customWidth="1"/>
    <col min="14042" max="14042" width="9.140625" style="84"/>
    <col min="14043" max="14043" width="16.42578125" style="84" customWidth="1"/>
    <col min="14044" max="14044" width="13.85546875" style="84" customWidth="1"/>
    <col min="14045" max="14045" width="9.42578125" style="84" bestFit="1" customWidth="1"/>
    <col min="14046" max="14287" width="9.140625" style="84"/>
    <col min="14288" max="14291" width="2.5703125" style="84" customWidth="1"/>
    <col min="14292" max="14292" width="38" style="84" customWidth="1"/>
    <col min="14293" max="14293" width="9.140625" style="84"/>
    <col min="14294" max="14294" width="1.5703125" style="84" customWidth="1"/>
    <col min="14295" max="14295" width="13.5703125" style="84" customWidth="1"/>
    <col min="14296" max="14296" width="1.5703125" style="84" customWidth="1"/>
    <col min="14297" max="14297" width="13.5703125" style="84" customWidth="1"/>
    <col min="14298" max="14298" width="9.140625" style="84"/>
    <col min="14299" max="14299" width="16.42578125" style="84" customWidth="1"/>
    <col min="14300" max="14300" width="13.85546875" style="84" customWidth="1"/>
    <col min="14301" max="14301" width="9.42578125" style="84" bestFit="1" customWidth="1"/>
    <col min="14302" max="14543" width="9.140625" style="84"/>
    <col min="14544" max="14547" width="2.5703125" style="84" customWidth="1"/>
    <col min="14548" max="14548" width="38" style="84" customWidth="1"/>
    <col min="14549" max="14549" width="9.140625" style="84"/>
    <col min="14550" max="14550" width="1.5703125" style="84" customWidth="1"/>
    <col min="14551" max="14551" width="13.5703125" style="84" customWidth="1"/>
    <col min="14552" max="14552" width="1.5703125" style="84" customWidth="1"/>
    <col min="14553" max="14553" width="13.5703125" style="84" customWidth="1"/>
    <col min="14554" max="14554" width="9.140625" style="84"/>
    <col min="14555" max="14555" width="16.42578125" style="84" customWidth="1"/>
    <col min="14556" max="14556" width="13.85546875" style="84" customWidth="1"/>
    <col min="14557" max="14557" width="9.42578125" style="84" bestFit="1" customWidth="1"/>
    <col min="14558" max="14799" width="9.140625" style="84"/>
    <col min="14800" max="14803" width="2.5703125" style="84" customWidth="1"/>
    <col min="14804" max="14804" width="38" style="84" customWidth="1"/>
    <col min="14805" max="14805" width="9.140625" style="84"/>
    <col min="14806" max="14806" width="1.5703125" style="84" customWidth="1"/>
    <col min="14807" max="14807" width="13.5703125" style="84" customWidth="1"/>
    <col min="14808" max="14808" width="1.5703125" style="84" customWidth="1"/>
    <col min="14809" max="14809" width="13.5703125" style="84" customWidth="1"/>
    <col min="14810" max="14810" width="9.140625" style="84"/>
    <col min="14811" max="14811" width="16.42578125" style="84" customWidth="1"/>
    <col min="14812" max="14812" width="13.85546875" style="84" customWidth="1"/>
    <col min="14813" max="14813" width="9.42578125" style="84" bestFit="1" customWidth="1"/>
    <col min="14814" max="15055" width="9.140625" style="84"/>
    <col min="15056" max="15059" width="2.5703125" style="84" customWidth="1"/>
    <col min="15060" max="15060" width="38" style="84" customWidth="1"/>
    <col min="15061" max="15061" width="9.140625" style="84"/>
    <col min="15062" max="15062" width="1.5703125" style="84" customWidth="1"/>
    <col min="15063" max="15063" width="13.5703125" style="84" customWidth="1"/>
    <col min="15064" max="15064" width="1.5703125" style="84" customWidth="1"/>
    <col min="15065" max="15065" width="13.5703125" style="84" customWidth="1"/>
    <col min="15066" max="15066" width="9.140625" style="84"/>
    <col min="15067" max="15067" width="16.42578125" style="84" customWidth="1"/>
    <col min="15068" max="15068" width="13.85546875" style="84" customWidth="1"/>
    <col min="15069" max="15069" width="9.42578125" style="84" bestFit="1" customWidth="1"/>
    <col min="15070" max="15311" width="9.140625" style="84"/>
    <col min="15312" max="15315" width="2.5703125" style="84" customWidth="1"/>
    <col min="15316" max="15316" width="38" style="84" customWidth="1"/>
    <col min="15317" max="15317" width="9.140625" style="84"/>
    <col min="15318" max="15318" width="1.5703125" style="84" customWidth="1"/>
    <col min="15319" max="15319" width="13.5703125" style="84" customWidth="1"/>
    <col min="15320" max="15320" width="1.5703125" style="84" customWidth="1"/>
    <col min="15321" max="15321" width="13.5703125" style="84" customWidth="1"/>
    <col min="15322" max="15322" width="9.140625" style="84"/>
    <col min="15323" max="15323" width="16.42578125" style="84" customWidth="1"/>
    <col min="15324" max="15324" width="13.85546875" style="84" customWidth="1"/>
    <col min="15325" max="15325" width="9.42578125" style="84" bestFit="1" customWidth="1"/>
    <col min="15326" max="15567" width="9.140625" style="84"/>
    <col min="15568" max="15571" width="2.5703125" style="84" customWidth="1"/>
    <col min="15572" max="15572" width="38" style="84" customWidth="1"/>
    <col min="15573" max="15573" width="9.140625" style="84"/>
    <col min="15574" max="15574" width="1.5703125" style="84" customWidth="1"/>
    <col min="15575" max="15575" width="13.5703125" style="84" customWidth="1"/>
    <col min="15576" max="15576" width="1.5703125" style="84" customWidth="1"/>
    <col min="15577" max="15577" width="13.5703125" style="84" customWidth="1"/>
    <col min="15578" max="15578" width="9.140625" style="84"/>
    <col min="15579" max="15579" width="16.42578125" style="84" customWidth="1"/>
    <col min="15580" max="15580" width="13.85546875" style="84" customWidth="1"/>
    <col min="15581" max="15581" width="9.42578125" style="84" bestFit="1" customWidth="1"/>
    <col min="15582" max="15823" width="9.140625" style="84"/>
    <col min="15824" max="15827" width="2.5703125" style="84" customWidth="1"/>
    <col min="15828" max="15828" width="38" style="84" customWidth="1"/>
    <col min="15829" max="15829" width="9.140625" style="84"/>
    <col min="15830" max="15830" width="1.5703125" style="84" customWidth="1"/>
    <col min="15831" max="15831" width="13.5703125" style="84" customWidth="1"/>
    <col min="15832" max="15832" width="1.5703125" style="84" customWidth="1"/>
    <col min="15833" max="15833" width="13.5703125" style="84" customWidth="1"/>
    <col min="15834" max="15834" width="9.140625" style="84"/>
    <col min="15835" max="15835" width="16.42578125" style="84" customWidth="1"/>
    <col min="15836" max="15836" width="13.85546875" style="84" customWidth="1"/>
    <col min="15837" max="15837" width="9.42578125" style="84" bestFit="1" customWidth="1"/>
    <col min="15838" max="16079" width="9.140625" style="84"/>
    <col min="16080" max="16083" width="2.5703125" style="84" customWidth="1"/>
    <col min="16084" max="16084" width="38" style="84" customWidth="1"/>
    <col min="16085" max="16085" width="9.140625" style="84"/>
    <col min="16086" max="16086" width="1.5703125" style="84" customWidth="1"/>
    <col min="16087" max="16087" width="13.5703125" style="84" customWidth="1"/>
    <col min="16088" max="16088" width="1.5703125" style="84" customWidth="1"/>
    <col min="16089" max="16089" width="13.5703125" style="84" customWidth="1"/>
    <col min="16090" max="16090" width="9.140625" style="84"/>
    <col min="16091" max="16091" width="16.42578125" style="84" customWidth="1"/>
    <col min="16092" max="16092" width="13.85546875" style="84" customWidth="1"/>
    <col min="16093" max="16093" width="9.42578125" style="84" bestFit="1" customWidth="1"/>
    <col min="16094" max="16357" width="9.140625" style="84"/>
    <col min="16358" max="16362" width="9.140625" style="84" customWidth="1"/>
    <col min="16363" max="16384" width="9.140625" style="84"/>
  </cols>
  <sheetData>
    <row r="1" spans="1:8" ht="21.75" customHeight="1">
      <c r="A1" s="1" t="s">
        <v>126</v>
      </c>
      <c r="B1" s="83"/>
      <c r="C1" s="93"/>
      <c r="D1" s="91"/>
      <c r="E1" s="83"/>
      <c r="F1" s="3"/>
      <c r="G1" s="83"/>
      <c r="H1" s="3"/>
    </row>
    <row r="2" spans="1:8" ht="21.75" customHeight="1">
      <c r="A2" s="83" t="s">
        <v>82</v>
      </c>
      <c r="B2" s="83"/>
      <c r="C2" s="93"/>
      <c r="D2" s="91"/>
      <c r="E2" s="83"/>
      <c r="F2" s="3"/>
      <c r="G2" s="83"/>
      <c r="H2" s="3"/>
    </row>
    <row r="3" spans="1:8" ht="21.75" customHeight="1">
      <c r="A3" s="99" t="s">
        <v>136</v>
      </c>
      <c r="B3" s="99"/>
      <c r="C3" s="109"/>
      <c r="D3" s="110"/>
      <c r="E3" s="99"/>
      <c r="F3" s="38"/>
      <c r="G3" s="99"/>
      <c r="H3" s="38"/>
    </row>
    <row r="4" spans="1:8" ht="21.75" customHeight="1">
      <c r="A4" s="95"/>
      <c r="B4" s="83"/>
      <c r="C4" s="93"/>
      <c r="D4" s="91"/>
      <c r="E4" s="83"/>
      <c r="F4" s="3"/>
      <c r="G4" s="83"/>
      <c r="H4" s="3"/>
    </row>
    <row r="5" spans="1:8" ht="21.75" customHeight="1">
      <c r="A5" s="95"/>
      <c r="B5" s="83"/>
      <c r="C5" s="93"/>
      <c r="D5" s="91"/>
      <c r="E5" s="83"/>
      <c r="F5" s="3" t="s">
        <v>94</v>
      </c>
      <c r="G5" s="3"/>
      <c r="H5" s="3" t="s">
        <v>94</v>
      </c>
    </row>
    <row r="6" spans="1:8" ht="21.75" customHeight="1">
      <c r="A6" s="95"/>
      <c r="B6" s="83"/>
      <c r="C6" s="93"/>
      <c r="D6" s="91"/>
      <c r="E6" s="83"/>
      <c r="F6" s="3" t="s">
        <v>102</v>
      </c>
      <c r="G6" s="83"/>
      <c r="H6" s="3" t="s">
        <v>91</v>
      </c>
    </row>
    <row r="7" spans="1:8" ht="21.75" customHeight="1">
      <c r="A7" s="95"/>
      <c r="C7" s="93"/>
      <c r="D7" s="63" t="s">
        <v>1</v>
      </c>
      <c r="E7" s="95"/>
      <c r="F7" s="38" t="s">
        <v>2</v>
      </c>
      <c r="G7" s="95"/>
      <c r="H7" s="38" t="s">
        <v>2</v>
      </c>
    </row>
    <row r="8" spans="1:8" ht="6" customHeight="1">
      <c r="A8" s="111"/>
      <c r="C8" s="85"/>
      <c r="D8" s="91"/>
      <c r="E8" s="95"/>
      <c r="F8" s="42"/>
      <c r="G8" s="95"/>
      <c r="H8" s="14"/>
    </row>
    <row r="9" spans="1:8" ht="21.75" customHeight="1">
      <c r="A9" s="111" t="s">
        <v>41</v>
      </c>
      <c r="C9" s="85"/>
      <c r="D9" s="90">
        <v>5</v>
      </c>
      <c r="F9" s="42">
        <v>120532654</v>
      </c>
      <c r="H9" s="14">
        <v>16022765</v>
      </c>
    </row>
    <row r="10" spans="1:8" ht="21.75" customHeight="1">
      <c r="A10" s="111" t="s">
        <v>30</v>
      </c>
      <c r="C10" s="85"/>
      <c r="D10" s="90">
        <v>5</v>
      </c>
      <c r="F10" s="43">
        <v>74279965</v>
      </c>
      <c r="H10" s="15">
        <v>94901041</v>
      </c>
    </row>
    <row r="11" spans="1:8" ht="6" customHeight="1">
      <c r="A11" s="111"/>
      <c r="C11" s="85"/>
      <c r="D11" s="91"/>
      <c r="E11" s="95"/>
      <c r="F11" s="42"/>
      <c r="G11" s="95"/>
      <c r="H11" s="14"/>
    </row>
    <row r="12" spans="1:8" ht="21.75" customHeight="1">
      <c r="A12" s="112" t="s">
        <v>29</v>
      </c>
      <c r="C12" s="85"/>
      <c r="D12" s="113"/>
      <c r="F12" s="43">
        <f>SUM(F9:F11)</f>
        <v>194812619</v>
      </c>
      <c r="H12" s="15">
        <f>SUM(H9:H11)</f>
        <v>110923806</v>
      </c>
    </row>
    <row r="13" spans="1:8" ht="6" customHeight="1">
      <c r="A13" s="111"/>
      <c r="C13" s="85"/>
      <c r="D13" s="91"/>
      <c r="E13" s="114"/>
      <c r="F13" s="42"/>
      <c r="G13" s="114"/>
      <c r="H13" s="14"/>
    </row>
    <row r="14" spans="1:8" ht="21.75" customHeight="1">
      <c r="A14" s="84" t="s">
        <v>42</v>
      </c>
      <c r="C14" s="85"/>
      <c r="D14" s="91"/>
      <c r="F14" s="46">
        <v>-100598021</v>
      </c>
      <c r="H14" s="20">
        <v>-20436094</v>
      </c>
    </row>
    <row r="15" spans="1:8" ht="21.75" customHeight="1">
      <c r="A15" s="84" t="s">
        <v>38</v>
      </c>
      <c r="C15" s="85"/>
      <c r="D15" s="115"/>
      <c r="F15" s="45">
        <v>-70166228</v>
      </c>
      <c r="H15" s="18">
        <v>-69244978</v>
      </c>
    </row>
    <row r="16" spans="1:8" ht="6" customHeight="1">
      <c r="A16" s="111"/>
      <c r="C16" s="85"/>
      <c r="D16" s="91"/>
      <c r="E16" s="95"/>
      <c r="F16" s="42"/>
      <c r="G16" s="95"/>
      <c r="H16" s="14"/>
    </row>
    <row r="17" spans="1:8" ht="21.75" customHeight="1">
      <c r="A17" s="112" t="s">
        <v>40</v>
      </c>
      <c r="C17" s="85"/>
      <c r="F17" s="43">
        <f>SUM(F14:F16)</f>
        <v>-170764249</v>
      </c>
      <c r="H17" s="15">
        <f>SUM(H14:H16)</f>
        <v>-89681072</v>
      </c>
    </row>
    <row r="18" spans="1:8" ht="6" customHeight="1">
      <c r="C18" s="85"/>
      <c r="E18" s="95"/>
      <c r="F18" s="42"/>
      <c r="G18" s="95"/>
      <c r="H18" s="14"/>
    </row>
    <row r="19" spans="1:8" ht="21.75" customHeight="1">
      <c r="A19" s="112" t="s">
        <v>53</v>
      </c>
      <c r="C19" s="85"/>
      <c r="D19" s="91"/>
      <c r="E19" s="95"/>
      <c r="F19" s="46">
        <f>+F12+F17</f>
        <v>24048370</v>
      </c>
      <c r="G19" s="95"/>
      <c r="H19" s="20">
        <f>+H12+H17</f>
        <v>21242734</v>
      </c>
    </row>
    <row r="20" spans="1:8" ht="6" customHeight="1">
      <c r="A20" s="112"/>
      <c r="C20" s="85"/>
      <c r="F20" s="42"/>
      <c r="H20" s="14"/>
    </row>
    <row r="21" spans="1:8" ht="21.75" customHeight="1">
      <c r="A21" s="111" t="s">
        <v>18</v>
      </c>
      <c r="C21" s="93"/>
      <c r="D21" s="37"/>
      <c r="F21" s="43">
        <v>558570</v>
      </c>
      <c r="H21" s="15">
        <v>119485</v>
      </c>
    </row>
    <row r="22" spans="1:8" ht="6" customHeight="1">
      <c r="A22" s="111"/>
      <c r="C22" s="93"/>
      <c r="F22" s="42"/>
      <c r="H22" s="14"/>
    </row>
    <row r="23" spans="1:8" ht="21.75" customHeight="1">
      <c r="A23" s="112" t="s">
        <v>54</v>
      </c>
      <c r="C23" s="85"/>
      <c r="F23" s="42">
        <f>+F19+F21</f>
        <v>24606940</v>
      </c>
      <c r="H23" s="14">
        <f>+H19+H21</f>
        <v>21362219</v>
      </c>
    </row>
    <row r="24" spans="1:8" ht="6" customHeight="1">
      <c r="A24" s="112"/>
      <c r="C24" s="85"/>
      <c r="F24" s="42"/>
      <c r="H24" s="14"/>
    </row>
    <row r="25" spans="1:8" ht="21.75" customHeight="1">
      <c r="A25" s="84" t="s">
        <v>19</v>
      </c>
      <c r="C25" s="85"/>
      <c r="E25" s="95"/>
      <c r="F25" s="42">
        <v>-3201182</v>
      </c>
      <c r="G25" s="95"/>
      <c r="H25" s="14">
        <v>-2129722</v>
      </c>
    </row>
    <row r="26" spans="1:8" ht="21.75" customHeight="1">
      <c r="A26" s="84" t="s">
        <v>20</v>
      </c>
      <c r="E26" s="95"/>
      <c r="F26" s="43">
        <v>-14724910</v>
      </c>
      <c r="G26" s="95"/>
      <c r="H26" s="15">
        <v>-12468789</v>
      </c>
    </row>
    <row r="27" spans="1:8" ht="6" customHeight="1">
      <c r="A27" s="87"/>
      <c r="C27" s="85"/>
      <c r="D27" s="91"/>
      <c r="E27" s="95"/>
      <c r="F27" s="42"/>
      <c r="G27" s="95"/>
      <c r="H27" s="14"/>
    </row>
    <row r="28" spans="1:8" ht="21.75" customHeight="1">
      <c r="A28" s="83" t="s">
        <v>21</v>
      </c>
      <c r="C28" s="85"/>
      <c r="F28" s="43">
        <f>+F25+F26</f>
        <v>-17926092</v>
      </c>
      <c r="H28" s="15">
        <f>+H25+H26</f>
        <v>-14598511</v>
      </c>
    </row>
    <row r="29" spans="1:8" ht="6" customHeight="1">
      <c r="A29" s="87"/>
      <c r="C29" s="85"/>
      <c r="D29" s="91"/>
      <c r="E29" s="95"/>
      <c r="F29" s="42"/>
      <c r="G29" s="95"/>
      <c r="H29" s="14"/>
    </row>
    <row r="30" spans="1:8" ht="21.75" customHeight="1">
      <c r="A30" s="83" t="s">
        <v>156</v>
      </c>
      <c r="C30" s="85"/>
      <c r="E30" s="95"/>
      <c r="F30" s="96"/>
      <c r="H30" s="8"/>
    </row>
    <row r="31" spans="1:8" ht="21.75" customHeight="1">
      <c r="A31" s="83"/>
      <c r="B31" s="83" t="s">
        <v>50</v>
      </c>
      <c r="E31" s="95"/>
      <c r="F31" s="42">
        <f>+F23+F28</f>
        <v>6680848</v>
      </c>
      <c r="G31" s="95"/>
      <c r="H31" s="14">
        <f>+H23+H28</f>
        <v>6763708</v>
      </c>
    </row>
    <row r="32" spans="1:8" ht="21.75" customHeight="1">
      <c r="A32" s="84" t="s">
        <v>22</v>
      </c>
      <c r="C32" s="85"/>
      <c r="E32" s="95"/>
      <c r="F32" s="43">
        <v>-1221290</v>
      </c>
      <c r="G32" s="95"/>
      <c r="H32" s="15">
        <v>-978554</v>
      </c>
    </row>
    <row r="33" spans="1:8" ht="6" customHeight="1">
      <c r="C33" s="85"/>
      <c r="E33" s="95"/>
      <c r="F33" s="42"/>
      <c r="G33" s="95"/>
      <c r="H33" s="14"/>
    </row>
    <row r="34" spans="1:8" ht="21.75" customHeight="1">
      <c r="A34" s="83" t="s">
        <v>157</v>
      </c>
      <c r="C34" s="85"/>
      <c r="E34" s="95"/>
      <c r="F34" s="42">
        <f>+F31+F32</f>
        <v>5459558</v>
      </c>
      <c r="G34" s="95"/>
      <c r="H34" s="14">
        <f>+H31+H32</f>
        <v>5785154</v>
      </c>
    </row>
    <row r="35" spans="1:8" ht="21.75" customHeight="1">
      <c r="A35" s="84" t="s">
        <v>26</v>
      </c>
      <c r="C35" s="85"/>
      <c r="E35" s="95"/>
      <c r="F35" s="43">
        <v>1464030</v>
      </c>
      <c r="G35" s="95"/>
      <c r="H35" s="15">
        <v>-1533730</v>
      </c>
    </row>
    <row r="36" spans="1:8" ht="6" customHeight="1">
      <c r="C36" s="85"/>
      <c r="E36" s="95"/>
      <c r="F36" s="42"/>
      <c r="G36" s="95"/>
      <c r="H36" s="14"/>
    </row>
    <row r="37" spans="1:8" ht="21.75" customHeight="1" thickBot="1">
      <c r="A37" s="112" t="s">
        <v>98</v>
      </c>
      <c r="C37" s="85"/>
      <c r="E37" s="95"/>
      <c r="F37" s="44">
        <f>+F34+F35</f>
        <v>6923588</v>
      </c>
      <c r="G37" s="95"/>
      <c r="H37" s="16">
        <f>+H34+H35</f>
        <v>4251424</v>
      </c>
    </row>
    <row r="38" spans="1:8" ht="21.75" customHeight="1" thickTop="1">
      <c r="A38" s="83"/>
      <c r="B38" s="83"/>
      <c r="E38" s="95"/>
      <c r="F38" s="42"/>
      <c r="G38" s="95"/>
      <c r="H38" s="14"/>
    </row>
    <row r="39" spans="1:8" ht="21.75" customHeight="1">
      <c r="A39" s="83" t="s">
        <v>158</v>
      </c>
      <c r="D39" s="85"/>
      <c r="E39" s="90"/>
      <c r="F39" s="42"/>
      <c r="H39" s="14"/>
    </row>
    <row r="40" spans="1:8" ht="6" customHeight="1">
      <c r="A40" s="83"/>
      <c r="D40" s="85"/>
      <c r="E40" s="90"/>
      <c r="F40" s="42"/>
      <c r="H40" s="14"/>
    </row>
    <row r="41" spans="1:8" ht="21.75" customHeight="1" thickBot="1">
      <c r="A41" s="84" t="s">
        <v>159</v>
      </c>
      <c r="D41" s="116">
        <v>20</v>
      </c>
      <c r="E41" s="90"/>
      <c r="F41" s="68">
        <v>2.3077002892911549E-2</v>
      </c>
      <c r="H41" s="105">
        <v>6.546125656903766E-2</v>
      </c>
    </row>
    <row r="42" spans="1:8" ht="21.75" customHeight="1" thickTop="1">
      <c r="D42" s="116"/>
      <c r="E42" s="90"/>
      <c r="F42" s="108"/>
      <c r="H42" s="108"/>
    </row>
    <row r="43" spans="1:8" ht="21.75" customHeight="1">
      <c r="D43" s="116"/>
      <c r="E43" s="90"/>
      <c r="F43" s="108"/>
      <c r="H43" s="108"/>
    </row>
    <row r="44" spans="1:8" ht="24" customHeight="1">
      <c r="D44" s="116"/>
      <c r="E44" s="90"/>
      <c r="F44" s="108"/>
      <c r="H44" s="108"/>
    </row>
    <row r="45" spans="1:8" ht="18.75" customHeight="1">
      <c r="D45" s="116"/>
      <c r="E45" s="90"/>
      <c r="F45" s="108"/>
      <c r="H45" s="108"/>
    </row>
    <row r="46" spans="1:8" ht="21.95" customHeight="1">
      <c r="A46" s="117" t="s">
        <v>132</v>
      </c>
      <c r="B46" s="117"/>
      <c r="C46" s="118"/>
      <c r="D46" s="119"/>
      <c r="E46" s="117"/>
      <c r="F46" s="15"/>
      <c r="G46" s="117"/>
      <c r="H46" s="15"/>
    </row>
  </sheetData>
  <pageMargins left="1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CFAED-0E5D-47D0-8F8D-7AFA2ABBC635}">
  <dimension ref="A1:H46"/>
  <sheetViews>
    <sheetView zoomScaleNormal="100" zoomScaleSheetLayoutView="115" workbookViewId="0">
      <selection activeCell="D19" sqref="D19"/>
    </sheetView>
  </sheetViews>
  <sheetFormatPr defaultRowHeight="21.2" customHeight="1"/>
  <cols>
    <col min="1" max="1" width="1.5703125" style="84" customWidth="1"/>
    <col min="2" max="2" width="1.85546875" style="84" customWidth="1"/>
    <col min="3" max="3" width="45.42578125" style="84" customWidth="1"/>
    <col min="4" max="4" width="9" style="90" customWidth="1"/>
    <col min="5" max="5" width="0.85546875" style="84" customWidth="1"/>
    <col min="6" max="6" width="13.7109375" style="10" customWidth="1"/>
    <col min="7" max="7" width="0.85546875" style="84" customWidth="1"/>
    <col min="8" max="8" width="13.7109375" style="10" customWidth="1"/>
    <col min="9" max="193" width="9.140625" style="84"/>
    <col min="194" max="197" width="2.5703125" style="84" customWidth="1"/>
    <col min="198" max="198" width="38" style="84" customWidth="1"/>
    <col min="199" max="199" width="9.140625" style="84"/>
    <col min="200" max="200" width="1.5703125" style="84" customWidth="1"/>
    <col min="201" max="201" width="13.5703125" style="84" customWidth="1"/>
    <col min="202" max="202" width="1.5703125" style="84" customWidth="1"/>
    <col min="203" max="203" width="13.5703125" style="84" customWidth="1"/>
    <col min="204" max="204" width="9.140625" style="84"/>
    <col min="205" max="205" width="16.42578125" style="84" customWidth="1"/>
    <col min="206" max="206" width="13.85546875" style="84" customWidth="1"/>
    <col min="207" max="207" width="9.42578125" style="84" bestFit="1" customWidth="1"/>
    <col min="208" max="449" width="9.140625" style="84"/>
    <col min="450" max="453" width="2.5703125" style="84" customWidth="1"/>
    <col min="454" max="454" width="38" style="84" customWidth="1"/>
    <col min="455" max="455" width="9.140625" style="84"/>
    <col min="456" max="456" width="1.5703125" style="84" customWidth="1"/>
    <col min="457" max="457" width="13.5703125" style="84" customWidth="1"/>
    <col min="458" max="458" width="1.5703125" style="84" customWidth="1"/>
    <col min="459" max="459" width="13.5703125" style="84" customWidth="1"/>
    <col min="460" max="460" width="9.140625" style="84"/>
    <col min="461" max="461" width="16.42578125" style="84" customWidth="1"/>
    <col min="462" max="462" width="13.85546875" style="84" customWidth="1"/>
    <col min="463" max="463" width="9.42578125" style="84" bestFit="1" customWidth="1"/>
    <col min="464" max="705" width="9.140625" style="84"/>
    <col min="706" max="709" width="2.5703125" style="84" customWidth="1"/>
    <col min="710" max="710" width="38" style="84" customWidth="1"/>
    <col min="711" max="711" width="9.140625" style="84"/>
    <col min="712" max="712" width="1.5703125" style="84" customWidth="1"/>
    <col min="713" max="713" width="13.5703125" style="84" customWidth="1"/>
    <col min="714" max="714" width="1.5703125" style="84" customWidth="1"/>
    <col min="715" max="715" width="13.5703125" style="84" customWidth="1"/>
    <col min="716" max="716" width="9.140625" style="84"/>
    <col min="717" max="717" width="16.42578125" style="84" customWidth="1"/>
    <col min="718" max="718" width="13.85546875" style="84" customWidth="1"/>
    <col min="719" max="719" width="9.42578125" style="84" bestFit="1" customWidth="1"/>
    <col min="720" max="961" width="9.140625" style="84"/>
    <col min="962" max="965" width="2.5703125" style="84" customWidth="1"/>
    <col min="966" max="966" width="38" style="84" customWidth="1"/>
    <col min="967" max="967" width="9.140625" style="84"/>
    <col min="968" max="968" width="1.5703125" style="84" customWidth="1"/>
    <col min="969" max="969" width="13.5703125" style="84" customWidth="1"/>
    <col min="970" max="970" width="1.5703125" style="84" customWidth="1"/>
    <col min="971" max="971" width="13.5703125" style="84" customWidth="1"/>
    <col min="972" max="972" width="9.140625" style="84"/>
    <col min="973" max="973" width="16.42578125" style="84" customWidth="1"/>
    <col min="974" max="974" width="13.85546875" style="84" customWidth="1"/>
    <col min="975" max="975" width="9.42578125" style="84" bestFit="1" customWidth="1"/>
    <col min="976" max="1217" width="9.140625" style="84"/>
    <col min="1218" max="1221" width="2.5703125" style="84" customWidth="1"/>
    <col min="1222" max="1222" width="38" style="84" customWidth="1"/>
    <col min="1223" max="1223" width="9.140625" style="84"/>
    <col min="1224" max="1224" width="1.5703125" style="84" customWidth="1"/>
    <col min="1225" max="1225" width="13.5703125" style="84" customWidth="1"/>
    <col min="1226" max="1226" width="1.5703125" style="84" customWidth="1"/>
    <col min="1227" max="1227" width="13.5703125" style="84" customWidth="1"/>
    <col min="1228" max="1228" width="9.140625" style="84"/>
    <col min="1229" max="1229" width="16.42578125" style="84" customWidth="1"/>
    <col min="1230" max="1230" width="13.85546875" style="84" customWidth="1"/>
    <col min="1231" max="1231" width="9.42578125" style="84" bestFit="1" customWidth="1"/>
    <col min="1232" max="1473" width="9.140625" style="84"/>
    <col min="1474" max="1477" width="2.5703125" style="84" customWidth="1"/>
    <col min="1478" max="1478" width="38" style="84" customWidth="1"/>
    <col min="1479" max="1479" width="9.140625" style="84"/>
    <col min="1480" max="1480" width="1.5703125" style="84" customWidth="1"/>
    <col min="1481" max="1481" width="13.5703125" style="84" customWidth="1"/>
    <col min="1482" max="1482" width="1.5703125" style="84" customWidth="1"/>
    <col min="1483" max="1483" width="13.5703125" style="84" customWidth="1"/>
    <col min="1484" max="1484" width="9.140625" style="84"/>
    <col min="1485" max="1485" width="16.42578125" style="84" customWidth="1"/>
    <col min="1486" max="1486" width="13.85546875" style="84" customWidth="1"/>
    <col min="1487" max="1487" width="9.42578125" style="84" bestFit="1" customWidth="1"/>
    <col min="1488" max="1729" width="9.140625" style="84"/>
    <col min="1730" max="1733" width="2.5703125" style="84" customWidth="1"/>
    <col min="1734" max="1734" width="38" style="84" customWidth="1"/>
    <col min="1735" max="1735" width="9.140625" style="84"/>
    <col min="1736" max="1736" width="1.5703125" style="84" customWidth="1"/>
    <col min="1737" max="1737" width="13.5703125" style="84" customWidth="1"/>
    <col min="1738" max="1738" width="1.5703125" style="84" customWidth="1"/>
    <col min="1739" max="1739" width="13.5703125" style="84" customWidth="1"/>
    <col min="1740" max="1740" width="9.140625" style="84"/>
    <col min="1741" max="1741" width="16.42578125" style="84" customWidth="1"/>
    <col min="1742" max="1742" width="13.85546875" style="84" customWidth="1"/>
    <col min="1743" max="1743" width="9.42578125" style="84" bestFit="1" customWidth="1"/>
    <col min="1744" max="1985" width="9.140625" style="84"/>
    <col min="1986" max="1989" width="2.5703125" style="84" customWidth="1"/>
    <col min="1990" max="1990" width="38" style="84" customWidth="1"/>
    <col min="1991" max="1991" width="9.140625" style="84"/>
    <col min="1992" max="1992" width="1.5703125" style="84" customWidth="1"/>
    <col min="1993" max="1993" width="13.5703125" style="84" customWidth="1"/>
    <col min="1994" max="1994" width="1.5703125" style="84" customWidth="1"/>
    <col min="1995" max="1995" width="13.5703125" style="84" customWidth="1"/>
    <col min="1996" max="1996" width="9.140625" style="84"/>
    <col min="1997" max="1997" width="16.42578125" style="84" customWidth="1"/>
    <col min="1998" max="1998" width="13.85546875" style="84" customWidth="1"/>
    <col min="1999" max="1999" width="9.42578125" style="84" bestFit="1" customWidth="1"/>
    <col min="2000" max="2241" width="9.140625" style="84"/>
    <col min="2242" max="2245" width="2.5703125" style="84" customWidth="1"/>
    <col min="2246" max="2246" width="38" style="84" customWidth="1"/>
    <col min="2247" max="2247" width="9.140625" style="84"/>
    <col min="2248" max="2248" width="1.5703125" style="84" customWidth="1"/>
    <col min="2249" max="2249" width="13.5703125" style="84" customWidth="1"/>
    <col min="2250" max="2250" width="1.5703125" style="84" customWidth="1"/>
    <col min="2251" max="2251" width="13.5703125" style="84" customWidth="1"/>
    <col min="2252" max="2252" width="9.140625" style="84"/>
    <col min="2253" max="2253" width="16.42578125" style="84" customWidth="1"/>
    <col min="2254" max="2254" width="13.85546875" style="84" customWidth="1"/>
    <col min="2255" max="2255" width="9.42578125" style="84" bestFit="1" customWidth="1"/>
    <col min="2256" max="2497" width="9.140625" style="84"/>
    <col min="2498" max="2501" width="2.5703125" style="84" customWidth="1"/>
    <col min="2502" max="2502" width="38" style="84" customWidth="1"/>
    <col min="2503" max="2503" width="9.140625" style="84"/>
    <col min="2504" max="2504" width="1.5703125" style="84" customWidth="1"/>
    <col min="2505" max="2505" width="13.5703125" style="84" customWidth="1"/>
    <col min="2506" max="2506" width="1.5703125" style="84" customWidth="1"/>
    <col min="2507" max="2507" width="13.5703125" style="84" customWidth="1"/>
    <col min="2508" max="2508" width="9.140625" style="84"/>
    <col min="2509" max="2509" width="16.42578125" style="84" customWidth="1"/>
    <col min="2510" max="2510" width="13.85546875" style="84" customWidth="1"/>
    <col min="2511" max="2511" width="9.42578125" style="84" bestFit="1" customWidth="1"/>
    <col min="2512" max="2753" width="9.140625" style="84"/>
    <col min="2754" max="2757" width="2.5703125" style="84" customWidth="1"/>
    <col min="2758" max="2758" width="38" style="84" customWidth="1"/>
    <col min="2759" max="2759" width="9.140625" style="84"/>
    <col min="2760" max="2760" width="1.5703125" style="84" customWidth="1"/>
    <col min="2761" max="2761" width="13.5703125" style="84" customWidth="1"/>
    <col min="2762" max="2762" width="1.5703125" style="84" customWidth="1"/>
    <col min="2763" max="2763" width="13.5703125" style="84" customWidth="1"/>
    <col min="2764" max="2764" width="9.140625" style="84"/>
    <col min="2765" max="2765" width="16.42578125" style="84" customWidth="1"/>
    <col min="2766" max="2766" width="13.85546875" style="84" customWidth="1"/>
    <col min="2767" max="2767" width="9.42578125" style="84" bestFit="1" customWidth="1"/>
    <col min="2768" max="3009" width="9.140625" style="84"/>
    <col min="3010" max="3013" width="2.5703125" style="84" customWidth="1"/>
    <col min="3014" max="3014" width="38" style="84" customWidth="1"/>
    <col min="3015" max="3015" width="9.140625" style="84"/>
    <col min="3016" max="3016" width="1.5703125" style="84" customWidth="1"/>
    <col min="3017" max="3017" width="13.5703125" style="84" customWidth="1"/>
    <col min="3018" max="3018" width="1.5703125" style="84" customWidth="1"/>
    <col min="3019" max="3019" width="13.5703125" style="84" customWidth="1"/>
    <col min="3020" max="3020" width="9.140625" style="84"/>
    <col min="3021" max="3021" width="16.42578125" style="84" customWidth="1"/>
    <col min="3022" max="3022" width="13.85546875" style="84" customWidth="1"/>
    <col min="3023" max="3023" width="9.42578125" style="84" bestFit="1" customWidth="1"/>
    <col min="3024" max="3265" width="9.140625" style="84"/>
    <col min="3266" max="3269" width="2.5703125" style="84" customWidth="1"/>
    <col min="3270" max="3270" width="38" style="84" customWidth="1"/>
    <col min="3271" max="3271" width="9.140625" style="84"/>
    <col min="3272" max="3272" width="1.5703125" style="84" customWidth="1"/>
    <col min="3273" max="3273" width="13.5703125" style="84" customWidth="1"/>
    <col min="3274" max="3274" width="1.5703125" style="84" customWidth="1"/>
    <col min="3275" max="3275" width="13.5703125" style="84" customWidth="1"/>
    <col min="3276" max="3276" width="9.140625" style="84"/>
    <col min="3277" max="3277" width="16.42578125" style="84" customWidth="1"/>
    <col min="3278" max="3278" width="13.85546875" style="84" customWidth="1"/>
    <col min="3279" max="3279" width="9.42578125" style="84" bestFit="1" customWidth="1"/>
    <col min="3280" max="3521" width="9.140625" style="84"/>
    <col min="3522" max="3525" width="2.5703125" style="84" customWidth="1"/>
    <col min="3526" max="3526" width="38" style="84" customWidth="1"/>
    <col min="3527" max="3527" width="9.140625" style="84"/>
    <col min="3528" max="3528" width="1.5703125" style="84" customWidth="1"/>
    <col min="3529" max="3529" width="13.5703125" style="84" customWidth="1"/>
    <col min="3530" max="3530" width="1.5703125" style="84" customWidth="1"/>
    <col min="3531" max="3531" width="13.5703125" style="84" customWidth="1"/>
    <col min="3532" max="3532" width="9.140625" style="84"/>
    <col min="3533" max="3533" width="16.42578125" style="84" customWidth="1"/>
    <col min="3534" max="3534" width="13.85546875" style="84" customWidth="1"/>
    <col min="3535" max="3535" width="9.42578125" style="84" bestFit="1" customWidth="1"/>
    <col min="3536" max="3777" width="9.140625" style="84"/>
    <col min="3778" max="3781" width="2.5703125" style="84" customWidth="1"/>
    <col min="3782" max="3782" width="38" style="84" customWidth="1"/>
    <col min="3783" max="3783" width="9.140625" style="84"/>
    <col min="3784" max="3784" width="1.5703125" style="84" customWidth="1"/>
    <col min="3785" max="3785" width="13.5703125" style="84" customWidth="1"/>
    <col min="3786" max="3786" width="1.5703125" style="84" customWidth="1"/>
    <col min="3787" max="3787" width="13.5703125" style="84" customWidth="1"/>
    <col min="3788" max="3788" width="9.140625" style="84"/>
    <col min="3789" max="3789" width="16.42578125" style="84" customWidth="1"/>
    <col min="3790" max="3790" width="13.85546875" style="84" customWidth="1"/>
    <col min="3791" max="3791" width="9.42578125" style="84" bestFit="1" customWidth="1"/>
    <col min="3792" max="4033" width="9.140625" style="84"/>
    <col min="4034" max="4037" width="2.5703125" style="84" customWidth="1"/>
    <col min="4038" max="4038" width="38" style="84" customWidth="1"/>
    <col min="4039" max="4039" width="9.140625" style="84"/>
    <col min="4040" max="4040" width="1.5703125" style="84" customWidth="1"/>
    <col min="4041" max="4041" width="13.5703125" style="84" customWidth="1"/>
    <col min="4042" max="4042" width="1.5703125" style="84" customWidth="1"/>
    <col min="4043" max="4043" width="13.5703125" style="84" customWidth="1"/>
    <col min="4044" max="4044" width="9.140625" style="84"/>
    <col min="4045" max="4045" width="16.42578125" style="84" customWidth="1"/>
    <col min="4046" max="4046" width="13.85546875" style="84" customWidth="1"/>
    <col min="4047" max="4047" width="9.42578125" style="84" bestFit="1" customWidth="1"/>
    <col min="4048" max="4289" width="9.140625" style="84"/>
    <col min="4290" max="4293" width="2.5703125" style="84" customWidth="1"/>
    <col min="4294" max="4294" width="38" style="84" customWidth="1"/>
    <col min="4295" max="4295" width="9.140625" style="84"/>
    <col min="4296" max="4296" width="1.5703125" style="84" customWidth="1"/>
    <col min="4297" max="4297" width="13.5703125" style="84" customWidth="1"/>
    <col min="4298" max="4298" width="1.5703125" style="84" customWidth="1"/>
    <col min="4299" max="4299" width="13.5703125" style="84" customWidth="1"/>
    <col min="4300" max="4300" width="9.140625" style="84"/>
    <col min="4301" max="4301" width="16.42578125" style="84" customWidth="1"/>
    <col min="4302" max="4302" width="13.85546875" style="84" customWidth="1"/>
    <col min="4303" max="4303" width="9.42578125" style="84" bestFit="1" customWidth="1"/>
    <col min="4304" max="4545" width="9.140625" style="84"/>
    <col min="4546" max="4549" width="2.5703125" style="84" customWidth="1"/>
    <col min="4550" max="4550" width="38" style="84" customWidth="1"/>
    <col min="4551" max="4551" width="9.140625" style="84"/>
    <col min="4552" max="4552" width="1.5703125" style="84" customWidth="1"/>
    <col min="4553" max="4553" width="13.5703125" style="84" customWidth="1"/>
    <col min="4554" max="4554" width="1.5703125" style="84" customWidth="1"/>
    <col min="4555" max="4555" width="13.5703125" style="84" customWidth="1"/>
    <col min="4556" max="4556" width="9.140625" style="84"/>
    <col min="4557" max="4557" width="16.42578125" style="84" customWidth="1"/>
    <col min="4558" max="4558" width="13.85546875" style="84" customWidth="1"/>
    <col min="4559" max="4559" width="9.42578125" style="84" bestFit="1" customWidth="1"/>
    <col min="4560" max="4801" width="9.140625" style="84"/>
    <col min="4802" max="4805" width="2.5703125" style="84" customWidth="1"/>
    <col min="4806" max="4806" width="38" style="84" customWidth="1"/>
    <col min="4807" max="4807" width="9.140625" style="84"/>
    <col min="4808" max="4808" width="1.5703125" style="84" customWidth="1"/>
    <col min="4809" max="4809" width="13.5703125" style="84" customWidth="1"/>
    <col min="4810" max="4810" width="1.5703125" style="84" customWidth="1"/>
    <col min="4811" max="4811" width="13.5703125" style="84" customWidth="1"/>
    <col min="4812" max="4812" width="9.140625" style="84"/>
    <col min="4813" max="4813" width="16.42578125" style="84" customWidth="1"/>
    <col min="4814" max="4814" width="13.85546875" style="84" customWidth="1"/>
    <col min="4815" max="4815" width="9.42578125" style="84" bestFit="1" customWidth="1"/>
    <col min="4816" max="5057" width="9.140625" style="84"/>
    <col min="5058" max="5061" width="2.5703125" style="84" customWidth="1"/>
    <col min="5062" max="5062" width="38" style="84" customWidth="1"/>
    <col min="5063" max="5063" width="9.140625" style="84"/>
    <col min="5064" max="5064" width="1.5703125" style="84" customWidth="1"/>
    <col min="5065" max="5065" width="13.5703125" style="84" customWidth="1"/>
    <col min="5066" max="5066" width="1.5703125" style="84" customWidth="1"/>
    <col min="5067" max="5067" width="13.5703125" style="84" customWidth="1"/>
    <col min="5068" max="5068" width="9.140625" style="84"/>
    <col min="5069" max="5069" width="16.42578125" style="84" customWidth="1"/>
    <col min="5070" max="5070" width="13.85546875" style="84" customWidth="1"/>
    <col min="5071" max="5071" width="9.42578125" style="84" bestFit="1" customWidth="1"/>
    <col min="5072" max="5313" width="9.140625" style="84"/>
    <col min="5314" max="5317" width="2.5703125" style="84" customWidth="1"/>
    <col min="5318" max="5318" width="38" style="84" customWidth="1"/>
    <col min="5319" max="5319" width="9.140625" style="84"/>
    <col min="5320" max="5320" width="1.5703125" style="84" customWidth="1"/>
    <col min="5321" max="5321" width="13.5703125" style="84" customWidth="1"/>
    <col min="5322" max="5322" width="1.5703125" style="84" customWidth="1"/>
    <col min="5323" max="5323" width="13.5703125" style="84" customWidth="1"/>
    <col min="5324" max="5324" width="9.140625" style="84"/>
    <col min="5325" max="5325" width="16.42578125" style="84" customWidth="1"/>
    <col min="5326" max="5326" width="13.85546875" style="84" customWidth="1"/>
    <col min="5327" max="5327" width="9.42578125" style="84" bestFit="1" customWidth="1"/>
    <col min="5328" max="5569" width="9.140625" style="84"/>
    <col min="5570" max="5573" width="2.5703125" style="84" customWidth="1"/>
    <col min="5574" max="5574" width="38" style="84" customWidth="1"/>
    <col min="5575" max="5575" width="9.140625" style="84"/>
    <col min="5576" max="5576" width="1.5703125" style="84" customWidth="1"/>
    <col min="5577" max="5577" width="13.5703125" style="84" customWidth="1"/>
    <col min="5578" max="5578" width="1.5703125" style="84" customWidth="1"/>
    <col min="5579" max="5579" width="13.5703125" style="84" customWidth="1"/>
    <col min="5580" max="5580" width="9.140625" style="84"/>
    <col min="5581" max="5581" width="16.42578125" style="84" customWidth="1"/>
    <col min="5582" max="5582" width="13.85546875" style="84" customWidth="1"/>
    <col min="5583" max="5583" width="9.42578125" style="84" bestFit="1" customWidth="1"/>
    <col min="5584" max="5825" width="9.140625" style="84"/>
    <col min="5826" max="5829" width="2.5703125" style="84" customWidth="1"/>
    <col min="5830" max="5830" width="38" style="84" customWidth="1"/>
    <col min="5831" max="5831" width="9.140625" style="84"/>
    <col min="5832" max="5832" width="1.5703125" style="84" customWidth="1"/>
    <col min="5833" max="5833" width="13.5703125" style="84" customWidth="1"/>
    <col min="5834" max="5834" width="1.5703125" style="84" customWidth="1"/>
    <col min="5835" max="5835" width="13.5703125" style="84" customWidth="1"/>
    <col min="5836" max="5836" width="9.140625" style="84"/>
    <col min="5837" max="5837" width="16.42578125" style="84" customWidth="1"/>
    <col min="5838" max="5838" width="13.85546875" style="84" customWidth="1"/>
    <col min="5839" max="5839" width="9.42578125" style="84" bestFit="1" customWidth="1"/>
    <col min="5840" max="6081" width="9.140625" style="84"/>
    <col min="6082" max="6085" width="2.5703125" style="84" customWidth="1"/>
    <col min="6086" max="6086" width="38" style="84" customWidth="1"/>
    <col min="6087" max="6087" width="9.140625" style="84"/>
    <col min="6088" max="6088" width="1.5703125" style="84" customWidth="1"/>
    <col min="6089" max="6089" width="13.5703125" style="84" customWidth="1"/>
    <col min="6090" max="6090" width="1.5703125" style="84" customWidth="1"/>
    <col min="6091" max="6091" width="13.5703125" style="84" customWidth="1"/>
    <col min="6092" max="6092" width="9.140625" style="84"/>
    <col min="6093" max="6093" width="16.42578125" style="84" customWidth="1"/>
    <col min="6094" max="6094" width="13.85546875" style="84" customWidth="1"/>
    <col min="6095" max="6095" width="9.42578125" style="84" bestFit="1" customWidth="1"/>
    <col min="6096" max="6337" width="9.140625" style="84"/>
    <col min="6338" max="6341" width="2.5703125" style="84" customWidth="1"/>
    <col min="6342" max="6342" width="38" style="84" customWidth="1"/>
    <col min="6343" max="6343" width="9.140625" style="84"/>
    <col min="6344" max="6344" width="1.5703125" style="84" customWidth="1"/>
    <col min="6345" max="6345" width="13.5703125" style="84" customWidth="1"/>
    <col min="6346" max="6346" width="1.5703125" style="84" customWidth="1"/>
    <col min="6347" max="6347" width="13.5703125" style="84" customWidth="1"/>
    <col min="6348" max="6348" width="9.140625" style="84"/>
    <col min="6349" max="6349" width="16.42578125" style="84" customWidth="1"/>
    <col min="6350" max="6350" width="13.85546875" style="84" customWidth="1"/>
    <col min="6351" max="6351" width="9.42578125" style="84" bestFit="1" customWidth="1"/>
    <col min="6352" max="6593" width="9.140625" style="84"/>
    <col min="6594" max="6597" width="2.5703125" style="84" customWidth="1"/>
    <col min="6598" max="6598" width="38" style="84" customWidth="1"/>
    <col min="6599" max="6599" width="9.140625" style="84"/>
    <col min="6600" max="6600" width="1.5703125" style="84" customWidth="1"/>
    <col min="6601" max="6601" width="13.5703125" style="84" customWidth="1"/>
    <col min="6602" max="6602" width="1.5703125" style="84" customWidth="1"/>
    <col min="6603" max="6603" width="13.5703125" style="84" customWidth="1"/>
    <col min="6604" max="6604" width="9.140625" style="84"/>
    <col min="6605" max="6605" width="16.42578125" style="84" customWidth="1"/>
    <col min="6606" max="6606" width="13.85546875" style="84" customWidth="1"/>
    <col min="6607" max="6607" width="9.42578125" style="84" bestFit="1" customWidth="1"/>
    <col min="6608" max="6849" width="9.140625" style="84"/>
    <col min="6850" max="6853" width="2.5703125" style="84" customWidth="1"/>
    <col min="6854" max="6854" width="38" style="84" customWidth="1"/>
    <col min="6855" max="6855" width="9.140625" style="84"/>
    <col min="6856" max="6856" width="1.5703125" style="84" customWidth="1"/>
    <col min="6857" max="6857" width="13.5703125" style="84" customWidth="1"/>
    <col min="6858" max="6858" width="1.5703125" style="84" customWidth="1"/>
    <col min="6859" max="6859" width="13.5703125" style="84" customWidth="1"/>
    <col min="6860" max="6860" width="9.140625" style="84"/>
    <col min="6861" max="6861" width="16.42578125" style="84" customWidth="1"/>
    <col min="6862" max="6862" width="13.85546875" style="84" customWidth="1"/>
    <col min="6863" max="6863" width="9.42578125" style="84" bestFit="1" customWidth="1"/>
    <col min="6864" max="7105" width="9.140625" style="84"/>
    <col min="7106" max="7109" width="2.5703125" style="84" customWidth="1"/>
    <col min="7110" max="7110" width="38" style="84" customWidth="1"/>
    <col min="7111" max="7111" width="9.140625" style="84"/>
    <col min="7112" max="7112" width="1.5703125" style="84" customWidth="1"/>
    <col min="7113" max="7113" width="13.5703125" style="84" customWidth="1"/>
    <col min="7114" max="7114" width="1.5703125" style="84" customWidth="1"/>
    <col min="7115" max="7115" width="13.5703125" style="84" customWidth="1"/>
    <col min="7116" max="7116" width="9.140625" style="84"/>
    <col min="7117" max="7117" width="16.42578125" style="84" customWidth="1"/>
    <col min="7118" max="7118" width="13.85546875" style="84" customWidth="1"/>
    <col min="7119" max="7119" width="9.42578125" style="84" bestFit="1" customWidth="1"/>
    <col min="7120" max="7361" width="9.140625" style="84"/>
    <col min="7362" max="7365" width="2.5703125" style="84" customWidth="1"/>
    <col min="7366" max="7366" width="38" style="84" customWidth="1"/>
    <col min="7367" max="7367" width="9.140625" style="84"/>
    <col min="7368" max="7368" width="1.5703125" style="84" customWidth="1"/>
    <col min="7369" max="7369" width="13.5703125" style="84" customWidth="1"/>
    <col min="7370" max="7370" width="1.5703125" style="84" customWidth="1"/>
    <col min="7371" max="7371" width="13.5703125" style="84" customWidth="1"/>
    <col min="7372" max="7372" width="9.140625" style="84"/>
    <col min="7373" max="7373" width="16.42578125" style="84" customWidth="1"/>
    <col min="7374" max="7374" width="13.85546875" style="84" customWidth="1"/>
    <col min="7375" max="7375" width="9.42578125" style="84" bestFit="1" customWidth="1"/>
    <col min="7376" max="7617" width="9.140625" style="84"/>
    <col min="7618" max="7621" width="2.5703125" style="84" customWidth="1"/>
    <col min="7622" max="7622" width="38" style="84" customWidth="1"/>
    <col min="7623" max="7623" width="9.140625" style="84"/>
    <col min="7624" max="7624" width="1.5703125" style="84" customWidth="1"/>
    <col min="7625" max="7625" width="13.5703125" style="84" customWidth="1"/>
    <col min="7626" max="7626" width="1.5703125" style="84" customWidth="1"/>
    <col min="7627" max="7627" width="13.5703125" style="84" customWidth="1"/>
    <col min="7628" max="7628" width="9.140625" style="84"/>
    <col min="7629" max="7629" width="16.42578125" style="84" customWidth="1"/>
    <col min="7630" max="7630" width="13.85546875" style="84" customWidth="1"/>
    <col min="7631" max="7631" width="9.42578125" style="84" bestFit="1" customWidth="1"/>
    <col min="7632" max="7873" width="9.140625" style="84"/>
    <col min="7874" max="7877" width="2.5703125" style="84" customWidth="1"/>
    <col min="7878" max="7878" width="38" style="84" customWidth="1"/>
    <col min="7879" max="7879" width="9.140625" style="84"/>
    <col min="7880" max="7880" width="1.5703125" style="84" customWidth="1"/>
    <col min="7881" max="7881" width="13.5703125" style="84" customWidth="1"/>
    <col min="7882" max="7882" width="1.5703125" style="84" customWidth="1"/>
    <col min="7883" max="7883" width="13.5703125" style="84" customWidth="1"/>
    <col min="7884" max="7884" width="9.140625" style="84"/>
    <col min="7885" max="7885" width="16.42578125" style="84" customWidth="1"/>
    <col min="7886" max="7886" width="13.85546875" style="84" customWidth="1"/>
    <col min="7887" max="7887" width="9.42578125" style="84" bestFit="1" customWidth="1"/>
    <col min="7888" max="8129" width="9.140625" style="84"/>
    <col min="8130" max="8133" width="2.5703125" style="84" customWidth="1"/>
    <col min="8134" max="8134" width="38" style="84" customWidth="1"/>
    <col min="8135" max="8135" width="9.140625" style="84"/>
    <col min="8136" max="8136" width="1.5703125" style="84" customWidth="1"/>
    <col min="8137" max="8137" width="13.5703125" style="84" customWidth="1"/>
    <col min="8138" max="8138" width="1.5703125" style="84" customWidth="1"/>
    <col min="8139" max="8139" width="13.5703125" style="84" customWidth="1"/>
    <col min="8140" max="8140" width="9.140625" style="84"/>
    <col min="8141" max="8141" width="16.42578125" style="84" customWidth="1"/>
    <col min="8142" max="8142" width="13.85546875" style="84" customWidth="1"/>
    <col min="8143" max="8143" width="9.42578125" style="84" bestFit="1" customWidth="1"/>
    <col min="8144" max="8385" width="9.140625" style="84"/>
    <col min="8386" max="8389" width="2.5703125" style="84" customWidth="1"/>
    <col min="8390" max="8390" width="38" style="84" customWidth="1"/>
    <col min="8391" max="8391" width="9.140625" style="84"/>
    <col min="8392" max="8392" width="1.5703125" style="84" customWidth="1"/>
    <col min="8393" max="8393" width="13.5703125" style="84" customWidth="1"/>
    <col min="8394" max="8394" width="1.5703125" style="84" customWidth="1"/>
    <col min="8395" max="8395" width="13.5703125" style="84" customWidth="1"/>
    <col min="8396" max="8396" width="9.140625" style="84"/>
    <col min="8397" max="8397" width="16.42578125" style="84" customWidth="1"/>
    <col min="8398" max="8398" width="13.85546875" style="84" customWidth="1"/>
    <col min="8399" max="8399" width="9.42578125" style="84" bestFit="1" customWidth="1"/>
    <col min="8400" max="8641" width="9.140625" style="84"/>
    <col min="8642" max="8645" width="2.5703125" style="84" customWidth="1"/>
    <col min="8646" max="8646" width="38" style="84" customWidth="1"/>
    <col min="8647" max="8647" width="9.140625" style="84"/>
    <col min="8648" max="8648" width="1.5703125" style="84" customWidth="1"/>
    <col min="8649" max="8649" width="13.5703125" style="84" customWidth="1"/>
    <col min="8650" max="8650" width="1.5703125" style="84" customWidth="1"/>
    <col min="8651" max="8651" width="13.5703125" style="84" customWidth="1"/>
    <col min="8652" max="8652" width="9.140625" style="84"/>
    <col min="8653" max="8653" width="16.42578125" style="84" customWidth="1"/>
    <col min="8654" max="8654" width="13.85546875" style="84" customWidth="1"/>
    <col min="8655" max="8655" width="9.42578125" style="84" bestFit="1" customWidth="1"/>
    <col min="8656" max="8897" width="9.140625" style="84"/>
    <col min="8898" max="8901" width="2.5703125" style="84" customWidth="1"/>
    <col min="8902" max="8902" width="38" style="84" customWidth="1"/>
    <col min="8903" max="8903" width="9.140625" style="84"/>
    <col min="8904" max="8904" width="1.5703125" style="84" customWidth="1"/>
    <col min="8905" max="8905" width="13.5703125" style="84" customWidth="1"/>
    <col min="8906" max="8906" width="1.5703125" style="84" customWidth="1"/>
    <col min="8907" max="8907" width="13.5703125" style="84" customWidth="1"/>
    <col min="8908" max="8908" width="9.140625" style="84"/>
    <col min="8909" max="8909" width="16.42578125" style="84" customWidth="1"/>
    <col min="8910" max="8910" width="13.85546875" style="84" customWidth="1"/>
    <col min="8911" max="8911" width="9.42578125" style="84" bestFit="1" customWidth="1"/>
    <col min="8912" max="9153" width="9.140625" style="84"/>
    <col min="9154" max="9157" width="2.5703125" style="84" customWidth="1"/>
    <col min="9158" max="9158" width="38" style="84" customWidth="1"/>
    <col min="9159" max="9159" width="9.140625" style="84"/>
    <col min="9160" max="9160" width="1.5703125" style="84" customWidth="1"/>
    <col min="9161" max="9161" width="13.5703125" style="84" customWidth="1"/>
    <col min="9162" max="9162" width="1.5703125" style="84" customWidth="1"/>
    <col min="9163" max="9163" width="13.5703125" style="84" customWidth="1"/>
    <col min="9164" max="9164" width="9.140625" style="84"/>
    <col min="9165" max="9165" width="16.42578125" style="84" customWidth="1"/>
    <col min="9166" max="9166" width="13.85546875" style="84" customWidth="1"/>
    <col min="9167" max="9167" width="9.42578125" style="84" bestFit="1" customWidth="1"/>
    <col min="9168" max="9409" width="9.140625" style="84"/>
    <col min="9410" max="9413" width="2.5703125" style="84" customWidth="1"/>
    <col min="9414" max="9414" width="38" style="84" customWidth="1"/>
    <col min="9415" max="9415" width="9.140625" style="84"/>
    <col min="9416" max="9416" width="1.5703125" style="84" customWidth="1"/>
    <col min="9417" max="9417" width="13.5703125" style="84" customWidth="1"/>
    <col min="9418" max="9418" width="1.5703125" style="84" customWidth="1"/>
    <col min="9419" max="9419" width="13.5703125" style="84" customWidth="1"/>
    <col min="9420" max="9420" width="9.140625" style="84"/>
    <col min="9421" max="9421" width="16.42578125" style="84" customWidth="1"/>
    <col min="9422" max="9422" width="13.85546875" style="84" customWidth="1"/>
    <col min="9423" max="9423" width="9.42578125" style="84" bestFit="1" customWidth="1"/>
    <col min="9424" max="9665" width="9.140625" style="84"/>
    <col min="9666" max="9669" width="2.5703125" style="84" customWidth="1"/>
    <col min="9670" max="9670" width="38" style="84" customWidth="1"/>
    <col min="9671" max="9671" width="9.140625" style="84"/>
    <col min="9672" max="9672" width="1.5703125" style="84" customWidth="1"/>
    <col min="9673" max="9673" width="13.5703125" style="84" customWidth="1"/>
    <col min="9674" max="9674" width="1.5703125" style="84" customWidth="1"/>
    <col min="9675" max="9675" width="13.5703125" style="84" customWidth="1"/>
    <col min="9676" max="9676" width="9.140625" style="84"/>
    <col min="9677" max="9677" width="16.42578125" style="84" customWidth="1"/>
    <col min="9678" max="9678" width="13.85546875" style="84" customWidth="1"/>
    <col min="9679" max="9679" width="9.42578125" style="84" bestFit="1" customWidth="1"/>
    <col min="9680" max="9921" width="9.140625" style="84"/>
    <col min="9922" max="9925" width="2.5703125" style="84" customWidth="1"/>
    <col min="9926" max="9926" width="38" style="84" customWidth="1"/>
    <col min="9927" max="9927" width="9.140625" style="84"/>
    <col min="9928" max="9928" width="1.5703125" style="84" customWidth="1"/>
    <col min="9929" max="9929" width="13.5703125" style="84" customWidth="1"/>
    <col min="9930" max="9930" width="1.5703125" style="84" customWidth="1"/>
    <col min="9931" max="9931" width="13.5703125" style="84" customWidth="1"/>
    <col min="9932" max="9932" width="9.140625" style="84"/>
    <col min="9933" max="9933" width="16.42578125" style="84" customWidth="1"/>
    <col min="9934" max="9934" width="13.85546875" style="84" customWidth="1"/>
    <col min="9935" max="9935" width="9.42578125" style="84" bestFit="1" customWidth="1"/>
    <col min="9936" max="10177" width="9.140625" style="84"/>
    <col min="10178" max="10181" width="2.5703125" style="84" customWidth="1"/>
    <col min="10182" max="10182" width="38" style="84" customWidth="1"/>
    <col min="10183" max="10183" width="9.140625" style="84"/>
    <col min="10184" max="10184" width="1.5703125" style="84" customWidth="1"/>
    <col min="10185" max="10185" width="13.5703125" style="84" customWidth="1"/>
    <col min="10186" max="10186" width="1.5703125" style="84" customWidth="1"/>
    <col min="10187" max="10187" width="13.5703125" style="84" customWidth="1"/>
    <col min="10188" max="10188" width="9.140625" style="84"/>
    <col min="10189" max="10189" width="16.42578125" style="84" customWidth="1"/>
    <col min="10190" max="10190" width="13.85546875" style="84" customWidth="1"/>
    <col min="10191" max="10191" width="9.42578125" style="84" bestFit="1" customWidth="1"/>
    <col min="10192" max="10433" width="9.140625" style="84"/>
    <col min="10434" max="10437" width="2.5703125" style="84" customWidth="1"/>
    <col min="10438" max="10438" width="38" style="84" customWidth="1"/>
    <col min="10439" max="10439" width="9.140625" style="84"/>
    <col min="10440" max="10440" width="1.5703125" style="84" customWidth="1"/>
    <col min="10441" max="10441" width="13.5703125" style="84" customWidth="1"/>
    <col min="10442" max="10442" width="1.5703125" style="84" customWidth="1"/>
    <col min="10443" max="10443" width="13.5703125" style="84" customWidth="1"/>
    <col min="10444" max="10444" width="9.140625" style="84"/>
    <col min="10445" max="10445" width="16.42578125" style="84" customWidth="1"/>
    <col min="10446" max="10446" width="13.85546875" style="84" customWidth="1"/>
    <col min="10447" max="10447" width="9.42578125" style="84" bestFit="1" customWidth="1"/>
    <col min="10448" max="10689" width="9.140625" style="84"/>
    <col min="10690" max="10693" width="2.5703125" style="84" customWidth="1"/>
    <col min="10694" max="10694" width="38" style="84" customWidth="1"/>
    <col min="10695" max="10695" width="9.140625" style="84"/>
    <col min="10696" max="10696" width="1.5703125" style="84" customWidth="1"/>
    <col min="10697" max="10697" width="13.5703125" style="84" customWidth="1"/>
    <col min="10698" max="10698" width="1.5703125" style="84" customWidth="1"/>
    <col min="10699" max="10699" width="13.5703125" style="84" customWidth="1"/>
    <col min="10700" max="10700" width="9.140625" style="84"/>
    <col min="10701" max="10701" width="16.42578125" style="84" customWidth="1"/>
    <col min="10702" max="10702" width="13.85546875" style="84" customWidth="1"/>
    <col min="10703" max="10703" width="9.42578125" style="84" bestFit="1" customWidth="1"/>
    <col min="10704" max="10945" width="9.140625" style="84"/>
    <col min="10946" max="10949" width="2.5703125" style="84" customWidth="1"/>
    <col min="10950" max="10950" width="38" style="84" customWidth="1"/>
    <col min="10951" max="10951" width="9.140625" style="84"/>
    <col min="10952" max="10952" width="1.5703125" style="84" customWidth="1"/>
    <col min="10953" max="10953" width="13.5703125" style="84" customWidth="1"/>
    <col min="10954" max="10954" width="1.5703125" style="84" customWidth="1"/>
    <col min="10955" max="10955" width="13.5703125" style="84" customWidth="1"/>
    <col min="10956" max="10956" width="9.140625" style="84"/>
    <col min="10957" max="10957" width="16.42578125" style="84" customWidth="1"/>
    <col min="10958" max="10958" width="13.85546875" style="84" customWidth="1"/>
    <col min="10959" max="10959" width="9.42578125" style="84" bestFit="1" customWidth="1"/>
    <col min="10960" max="11201" width="9.140625" style="84"/>
    <col min="11202" max="11205" width="2.5703125" style="84" customWidth="1"/>
    <col min="11206" max="11206" width="38" style="84" customWidth="1"/>
    <col min="11207" max="11207" width="9.140625" style="84"/>
    <col min="11208" max="11208" width="1.5703125" style="84" customWidth="1"/>
    <col min="11209" max="11209" width="13.5703125" style="84" customWidth="1"/>
    <col min="11210" max="11210" width="1.5703125" style="84" customWidth="1"/>
    <col min="11211" max="11211" width="13.5703125" style="84" customWidth="1"/>
    <col min="11212" max="11212" width="9.140625" style="84"/>
    <col min="11213" max="11213" width="16.42578125" style="84" customWidth="1"/>
    <col min="11214" max="11214" width="13.85546875" style="84" customWidth="1"/>
    <col min="11215" max="11215" width="9.42578125" style="84" bestFit="1" customWidth="1"/>
    <col min="11216" max="11457" width="9.140625" style="84"/>
    <col min="11458" max="11461" width="2.5703125" style="84" customWidth="1"/>
    <col min="11462" max="11462" width="38" style="84" customWidth="1"/>
    <col min="11463" max="11463" width="9.140625" style="84"/>
    <col min="11464" max="11464" width="1.5703125" style="84" customWidth="1"/>
    <col min="11465" max="11465" width="13.5703125" style="84" customWidth="1"/>
    <col min="11466" max="11466" width="1.5703125" style="84" customWidth="1"/>
    <col min="11467" max="11467" width="13.5703125" style="84" customWidth="1"/>
    <col min="11468" max="11468" width="9.140625" style="84"/>
    <col min="11469" max="11469" width="16.42578125" style="84" customWidth="1"/>
    <col min="11470" max="11470" width="13.85546875" style="84" customWidth="1"/>
    <col min="11471" max="11471" width="9.42578125" style="84" bestFit="1" customWidth="1"/>
    <col min="11472" max="11713" width="9.140625" style="84"/>
    <col min="11714" max="11717" width="2.5703125" style="84" customWidth="1"/>
    <col min="11718" max="11718" width="38" style="84" customWidth="1"/>
    <col min="11719" max="11719" width="9.140625" style="84"/>
    <col min="11720" max="11720" width="1.5703125" style="84" customWidth="1"/>
    <col min="11721" max="11721" width="13.5703125" style="84" customWidth="1"/>
    <col min="11722" max="11722" width="1.5703125" style="84" customWidth="1"/>
    <col min="11723" max="11723" width="13.5703125" style="84" customWidth="1"/>
    <col min="11724" max="11724" width="9.140625" style="84"/>
    <col min="11725" max="11725" width="16.42578125" style="84" customWidth="1"/>
    <col min="11726" max="11726" width="13.85546875" style="84" customWidth="1"/>
    <col min="11727" max="11727" width="9.42578125" style="84" bestFit="1" customWidth="1"/>
    <col min="11728" max="11969" width="9.140625" style="84"/>
    <col min="11970" max="11973" width="2.5703125" style="84" customWidth="1"/>
    <col min="11974" max="11974" width="38" style="84" customWidth="1"/>
    <col min="11975" max="11975" width="9.140625" style="84"/>
    <col min="11976" max="11976" width="1.5703125" style="84" customWidth="1"/>
    <col min="11977" max="11977" width="13.5703125" style="84" customWidth="1"/>
    <col min="11978" max="11978" width="1.5703125" style="84" customWidth="1"/>
    <col min="11979" max="11979" width="13.5703125" style="84" customWidth="1"/>
    <col min="11980" max="11980" width="9.140625" style="84"/>
    <col min="11981" max="11981" width="16.42578125" style="84" customWidth="1"/>
    <col min="11982" max="11982" width="13.85546875" style="84" customWidth="1"/>
    <col min="11983" max="11983" width="9.42578125" style="84" bestFit="1" customWidth="1"/>
    <col min="11984" max="12225" width="9.140625" style="84"/>
    <col min="12226" max="12229" width="2.5703125" style="84" customWidth="1"/>
    <col min="12230" max="12230" width="38" style="84" customWidth="1"/>
    <col min="12231" max="12231" width="9.140625" style="84"/>
    <col min="12232" max="12232" width="1.5703125" style="84" customWidth="1"/>
    <col min="12233" max="12233" width="13.5703125" style="84" customWidth="1"/>
    <col min="12234" max="12234" width="1.5703125" style="84" customWidth="1"/>
    <col min="12235" max="12235" width="13.5703125" style="84" customWidth="1"/>
    <col min="12236" max="12236" width="9.140625" style="84"/>
    <col min="12237" max="12237" width="16.42578125" style="84" customWidth="1"/>
    <col min="12238" max="12238" width="13.85546875" style="84" customWidth="1"/>
    <col min="12239" max="12239" width="9.42578125" style="84" bestFit="1" customWidth="1"/>
    <col min="12240" max="12481" width="9.140625" style="84"/>
    <col min="12482" max="12485" width="2.5703125" style="84" customWidth="1"/>
    <col min="12486" max="12486" width="38" style="84" customWidth="1"/>
    <col min="12487" max="12487" width="9.140625" style="84"/>
    <col min="12488" max="12488" width="1.5703125" style="84" customWidth="1"/>
    <col min="12489" max="12489" width="13.5703125" style="84" customWidth="1"/>
    <col min="12490" max="12490" width="1.5703125" style="84" customWidth="1"/>
    <col min="12491" max="12491" width="13.5703125" style="84" customWidth="1"/>
    <col min="12492" max="12492" width="9.140625" style="84"/>
    <col min="12493" max="12493" width="16.42578125" style="84" customWidth="1"/>
    <col min="12494" max="12494" width="13.85546875" style="84" customWidth="1"/>
    <col min="12495" max="12495" width="9.42578125" style="84" bestFit="1" customWidth="1"/>
    <col min="12496" max="12737" width="9.140625" style="84"/>
    <col min="12738" max="12741" width="2.5703125" style="84" customWidth="1"/>
    <col min="12742" max="12742" width="38" style="84" customWidth="1"/>
    <col min="12743" max="12743" width="9.140625" style="84"/>
    <col min="12744" max="12744" width="1.5703125" style="84" customWidth="1"/>
    <col min="12745" max="12745" width="13.5703125" style="84" customWidth="1"/>
    <col min="12746" max="12746" width="1.5703125" style="84" customWidth="1"/>
    <col min="12747" max="12747" width="13.5703125" style="84" customWidth="1"/>
    <col min="12748" max="12748" width="9.140625" style="84"/>
    <col min="12749" max="12749" width="16.42578125" style="84" customWidth="1"/>
    <col min="12750" max="12750" width="13.85546875" style="84" customWidth="1"/>
    <col min="12751" max="12751" width="9.42578125" style="84" bestFit="1" customWidth="1"/>
    <col min="12752" max="12993" width="9.140625" style="84"/>
    <col min="12994" max="12997" width="2.5703125" style="84" customWidth="1"/>
    <col min="12998" max="12998" width="38" style="84" customWidth="1"/>
    <col min="12999" max="12999" width="9.140625" style="84"/>
    <col min="13000" max="13000" width="1.5703125" style="84" customWidth="1"/>
    <col min="13001" max="13001" width="13.5703125" style="84" customWidth="1"/>
    <col min="13002" max="13002" width="1.5703125" style="84" customWidth="1"/>
    <col min="13003" max="13003" width="13.5703125" style="84" customWidth="1"/>
    <col min="13004" max="13004" width="9.140625" style="84"/>
    <col min="13005" max="13005" width="16.42578125" style="84" customWidth="1"/>
    <col min="13006" max="13006" width="13.85546875" style="84" customWidth="1"/>
    <col min="13007" max="13007" width="9.42578125" style="84" bestFit="1" customWidth="1"/>
    <col min="13008" max="13249" width="9.140625" style="84"/>
    <col min="13250" max="13253" width="2.5703125" style="84" customWidth="1"/>
    <col min="13254" max="13254" width="38" style="84" customWidth="1"/>
    <col min="13255" max="13255" width="9.140625" style="84"/>
    <col min="13256" max="13256" width="1.5703125" style="84" customWidth="1"/>
    <col min="13257" max="13257" width="13.5703125" style="84" customWidth="1"/>
    <col min="13258" max="13258" width="1.5703125" style="84" customWidth="1"/>
    <col min="13259" max="13259" width="13.5703125" style="84" customWidth="1"/>
    <col min="13260" max="13260" width="9.140625" style="84"/>
    <col min="13261" max="13261" width="16.42578125" style="84" customWidth="1"/>
    <col min="13262" max="13262" width="13.85546875" style="84" customWidth="1"/>
    <col min="13263" max="13263" width="9.42578125" style="84" bestFit="1" customWidth="1"/>
    <col min="13264" max="13505" width="9.140625" style="84"/>
    <col min="13506" max="13509" width="2.5703125" style="84" customWidth="1"/>
    <col min="13510" max="13510" width="38" style="84" customWidth="1"/>
    <col min="13511" max="13511" width="9.140625" style="84"/>
    <col min="13512" max="13512" width="1.5703125" style="84" customWidth="1"/>
    <col min="13513" max="13513" width="13.5703125" style="84" customWidth="1"/>
    <col min="13514" max="13514" width="1.5703125" style="84" customWidth="1"/>
    <col min="13515" max="13515" width="13.5703125" style="84" customWidth="1"/>
    <col min="13516" max="13516" width="9.140625" style="84"/>
    <col min="13517" max="13517" width="16.42578125" style="84" customWidth="1"/>
    <col min="13518" max="13518" width="13.85546875" style="84" customWidth="1"/>
    <col min="13519" max="13519" width="9.42578125" style="84" bestFit="1" customWidth="1"/>
    <col min="13520" max="13761" width="9.140625" style="84"/>
    <col min="13762" max="13765" width="2.5703125" style="84" customWidth="1"/>
    <col min="13766" max="13766" width="38" style="84" customWidth="1"/>
    <col min="13767" max="13767" width="9.140625" style="84"/>
    <col min="13768" max="13768" width="1.5703125" style="84" customWidth="1"/>
    <col min="13769" max="13769" width="13.5703125" style="84" customWidth="1"/>
    <col min="13770" max="13770" width="1.5703125" style="84" customWidth="1"/>
    <col min="13771" max="13771" width="13.5703125" style="84" customWidth="1"/>
    <col min="13772" max="13772" width="9.140625" style="84"/>
    <col min="13773" max="13773" width="16.42578125" style="84" customWidth="1"/>
    <col min="13774" max="13774" width="13.85546875" style="84" customWidth="1"/>
    <col min="13775" max="13775" width="9.42578125" style="84" bestFit="1" customWidth="1"/>
    <col min="13776" max="14017" width="9.140625" style="84"/>
    <col min="14018" max="14021" width="2.5703125" style="84" customWidth="1"/>
    <col min="14022" max="14022" width="38" style="84" customWidth="1"/>
    <col min="14023" max="14023" width="9.140625" style="84"/>
    <col min="14024" max="14024" width="1.5703125" style="84" customWidth="1"/>
    <col min="14025" max="14025" width="13.5703125" style="84" customWidth="1"/>
    <col min="14026" max="14026" width="1.5703125" style="84" customWidth="1"/>
    <col min="14027" max="14027" width="13.5703125" style="84" customWidth="1"/>
    <col min="14028" max="14028" width="9.140625" style="84"/>
    <col min="14029" max="14029" width="16.42578125" style="84" customWidth="1"/>
    <col min="14030" max="14030" width="13.85546875" style="84" customWidth="1"/>
    <col min="14031" max="14031" width="9.42578125" style="84" bestFit="1" customWidth="1"/>
    <col min="14032" max="14273" width="9.140625" style="84"/>
    <col min="14274" max="14277" width="2.5703125" style="84" customWidth="1"/>
    <col min="14278" max="14278" width="38" style="84" customWidth="1"/>
    <col min="14279" max="14279" width="9.140625" style="84"/>
    <col min="14280" max="14280" width="1.5703125" style="84" customWidth="1"/>
    <col min="14281" max="14281" width="13.5703125" style="84" customWidth="1"/>
    <col min="14282" max="14282" width="1.5703125" style="84" customWidth="1"/>
    <col min="14283" max="14283" width="13.5703125" style="84" customWidth="1"/>
    <col min="14284" max="14284" width="9.140625" style="84"/>
    <col min="14285" max="14285" width="16.42578125" style="84" customWidth="1"/>
    <col min="14286" max="14286" width="13.85546875" style="84" customWidth="1"/>
    <col min="14287" max="14287" width="9.42578125" style="84" bestFit="1" customWidth="1"/>
    <col min="14288" max="14529" width="9.140625" style="84"/>
    <col min="14530" max="14533" width="2.5703125" style="84" customWidth="1"/>
    <col min="14534" max="14534" width="38" style="84" customWidth="1"/>
    <col min="14535" max="14535" width="9.140625" style="84"/>
    <col min="14536" max="14536" width="1.5703125" style="84" customWidth="1"/>
    <col min="14537" max="14537" width="13.5703125" style="84" customWidth="1"/>
    <col min="14538" max="14538" width="1.5703125" style="84" customWidth="1"/>
    <col min="14539" max="14539" width="13.5703125" style="84" customWidth="1"/>
    <col min="14540" max="14540" width="9.140625" style="84"/>
    <col min="14541" max="14541" width="16.42578125" style="84" customWidth="1"/>
    <col min="14542" max="14542" width="13.85546875" style="84" customWidth="1"/>
    <col min="14543" max="14543" width="9.42578125" style="84" bestFit="1" customWidth="1"/>
    <col min="14544" max="14785" width="9.140625" style="84"/>
    <col min="14786" max="14789" width="2.5703125" style="84" customWidth="1"/>
    <col min="14790" max="14790" width="38" style="84" customWidth="1"/>
    <col min="14791" max="14791" width="9.140625" style="84"/>
    <col min="14792" max="14792" width="1.5703125" style="84" customWidth="1"/>
    <col min="14793" max="14793" width="13.5703125" style="84" customWidth="1"/>
    <col min="14794" max="14794" width="1.5703125" style="84" customWidth="1"/>
    <col min="14795" max="14795" width="13.5703125" style="84" customWidth="1"/>
    <col min="14796" max="14796" width="9.140625" style="84"/>
    <col min="14797" max="14797" width="16.42578125" style="84" customWidth="1"/>
    <col min="14798" max="14798" width="13.85546875" style="84" customWidth="1"/>
    <col min="14799" max="14799" width="9.42578125" style="84" bestFit="1" customWidth="1"/>
    <col min="14800" max="15041" width="9.140625" style="84"/>
    <col min="15042" max="15045" width="2.5703125" style="84" customWidth="1"/>
    <col min="15046" max="15046" width="38" style="84" customWidth="1"/>
    <col min="15047" max="15047" width="9.140625" style="84"/>
    <col min="15048" max="15048" width="1.5703125" style="84" customWidth="1"/>
    <col min="15049" max="15049" width="13.5703125" style="84" customWidth="1"/>
    <col min="15050" max="15050" width="1.5703125" style="84" customWidth="1"/>
    <col min="15051" max="15051" width="13.5703125" style="84" customWidth="1"/>
    <col min="15052" max="15052" width="9.140625" style="84"/>
    <col min="15053" max="15053" width="16.42578125" style="84" customWidth="1"/>
    <col min="15054" max="15054" width="13.85546875" style="84" customWidth="1"/>
    <col min="15055" max="15055" width="9.42578125" style="84" bestFit="1" customWidth="1"/>
    <col min="15056" max="15297" width="9.140625" style="84"/>
    <col min="15298" max="15301" width="2.5703125" style="84" customWidth="1"/>
    <col min="15302" max="15302" width="38" style="84" customWidth="1"/>
    <col min="15303" max="15303" width="9.140625" style="84"/>
    <col min="15304" max="15304" width="1.5703125" style="84" customWidth="1"/>
    <col min="15305" max="15305" width="13.5703125" style="84" customWidth="1"/>
    <col min="15306" max="15306" width="1.5703125" style="84" customWidth="1"/>
    <col min="15307" max="15307" width="13.5703125" style="84" customWidth="1"/>
    <col min="15308" max="15308" width="9.140625" style="84"/>
    <col min="15309" max="15309" width="16.42578125" style="84" customWidth="1"/>
    <col min="15310" max="15310" width="13.85546875" style="84" customWidth="1"/>
    <col min="15311" max="15311" width="9.42578125" style="84" bestFit="1" customWidth="1"/>
    <col min="15312" max="15553" width="9.140625" style="84"/>
    <col min="15554" max="15557" width="2.5703125" style="84" customWidth="1"/>
    <col min="15558" max="15558" width="38" style="84" customWidth="1"/>
    <col min="15559" max="15559" width="9.140625" style="84"/>
    <col min="15560" max="15560" width="1.5703125" style="84" customWidth="1"/>
    <col min="15561" max="15561" width="13.5703125" style="84" customWidth="1"/>
    <col min="15562" max="15562" width="1.5703125" style="84" customWidth="1"/>
    <col min="15563" max="15563" width="13.5703125" style="84" customWidth="1"/>
    <col min="15564" max="15564" width="9.140625" style="84"/>
    <col min="15565" max="15565" width="16.42578125" style="84" customWidth="1"/>
    <col min="15566" max="15566" width="13.85546875" style="84" customWidth="1"/>
    <col min="15567" max="15567" width="9.42578125" style="84" bestFit="1" customWidth="1"/>
    <col min="15568" max="15809" width="9.140625" style="84"/>
    <col min="15810" max="15813" width="2.5703125" style="84" customWidth="1"/>
    <col min="15814" max="15814" width="38" style="84" customWidth="1"/>
    <col min="15815" max="15815" width="9.140625" style="84"/>
    <col min="15816" max="15816" width="1.5703125" style="84" customWidth="1"/>
    <col min="15817" max="15817" width="13.5703125" style="84" customWidth="1"/>
    <col min="15818" max="15818" width="1.5703125" style="84" customWidth="1"/>
    <col min="15819" max="15819" width="13.5703125" style="84" customWidth="1"/>
    <col min="15820" max="15820" width="9.140625" style="84"/>
    <col min="15821" max="15821" width="16.42578125" style="84" customWidth="1"/>
    <col min="15822" max="15822" width="13.85546875" style="84" customWidth="1"/>
    <col min="15823" max="15823" width="9.42578125" style="84" bestFit="1" customWidth="1"/>
    <col min="15824" max="16065" width="9.140625" style="84"/>
    <col min="16066" max="16069" width="2.5703125" style="84" customWidth="1"/>
    <col min="16070" max="16070" width="38" style="84" customWidth="1"/>
    <col min="16071" max="16071" width="9.140625" style="84"/>
    <col min="16072" max="16072" width="1.5703125" style="84" customWidth="1"/>
    <col min="16073" max="16073" width="13.5703125" style="84" customWidth="1"/>
    <col min="16074" max="16074" width="1.5703125" style="84" customWidth="1"/>
    <col min="16075" max="16075" width="13.5703125" style="84" customWidth="1"/>
    <col min="16076" max="16076" width="9.140625" style="84"/>
    <col min="16077" max="16077" width="16.42578125" style="84" customWidth="1"/>
    <col min="16078" max="16078" width="13.85546875" style="84" customWidth="1"/>
    <col min="16079" max="16079" width="9.42578125" style="84" bestFit="1" customWidth="1"/>
    <col min="16080" max="16343" width="9.140625" style="84"/>
    <col min="16344" max="16348" width="9.140625" style="84" customWidth="1"/>
    <col min="16349" max="16384" width="9.140625" style="84"/>
  </cols>
  <sheetData>
    <row r="1" spans="1:8" ht="21.75" customHeight="1">
      <c r="A1" s="1" t="s">
        <v>126</v>
      </c>
      <c r="B1" s="83"/>
      <c r="C1" s="93"/>
      <c r="D1" s="91"/>
      <c r="E1" s="83"/>
      <c r="F1" s="3"/>
      <c r="G1" s="83"/>
      <c r="H1" s="3"/>
    </row>
    <row r="2" spans="1:8" ht="21.75" customHeight="1">
      <c r="A2" s="83" t="s">
        <v>82</v>
      </c>
      <c r="B2" s="83"/>
      <c r="C2" s="93"/>
      <c r="D2" s="91"/>
      <c r="E2" s="83"/>
      <c r="F2" s="3"/>
      <c r="G2" s="83"/>
      <c r="H2" s="3"/>
    </row>
    <row r="3" spans="1:8" ht="21.75" customHeight="1">
      <c r="A3" s="99" t="s">
        <v>137</v>
      </c>
      <c r="B3" s="99"/>
      <c r="C3" s="109"/>
      <c r="D3" s="110"/>
      <c r="E3" s="99"/>
      <c r="F3" s="38"/>
      <c r="G3" s="99"/>
      <c r="H3" s="38"/>
    </row>
    <row r="4" spans="1:8" ht="21.75" customHeight="1">
      <c r="A4" s="95"/>
      <c r="B4" s="83"/>
      <c r="C4" s="93"/>
      <c r="D4" s="91"/>
      <c r="E4" s="83"/>
      <c r="F4" s="3"/>
      <c r="G4" s="83"/>
      <c r="H4" s="3"/>
    </row>
    <row r="5" spans="1:8" ht="21.75" customHeight="1">
      <c r="A5" s="95"/>
      <c r="B5" s="83"/>
      <c r="C5" s="93"/>
      <c r="D5" s="91"/>
      <c r="E5" s="83"/>
      <c r="F5" s="3" t="s">
        <v>94</v>
      </c>
      <c r="G5" s="83"/>
      <c r="H5" s="3" t="s">
        <v>94</v>
      </c>
    </row>
    <row r="6" spans="1:8" ht="21.75" customHeight="1">
      <c r="A6" s="95"/>
      <c r="B6" s="83"/>
      <c r="C6" s="93"/>
      <c r="D6" s="91"/>
      <c r="E6" s="83"/>
      <c r="F6" s="3" t="s">
        <v>102</v>
      </c>
      <c r="G6" s="83"/>
      <c r="H6" s="3" t="s">
        <v>91</v>
      </c>
    </row>
    <row r="7" spans="1:8" ht="21.75" customHeight="1">
      <c r="A7" s="95"/>
      <c r="C7" s="93"/>
      <c r="D7" s="63" t="s">
        <v>1</v>
      </c>
      <c r="E7" s="95"/>
      <c r="F7" s="38" t="s">
        <v>2</v>
      </c>
      <c r="G7" s="95"/>
      <c r="H7" s="38" t="s">
        <v>2</v>
      </c>
    </row>
    <row r="8" spans="1:8" ht="6" customHeight="1">
      <c r="A8" s="111"/>
      <c r="C8" s="85"/>
      <c r="D8" s="91"/>
      <c r="E8" s="95"/>
      <c r="F8" s="42"/>
      <c r="G8" s="95"/>
      <c r="H8" s="14"/>
    </row>
    <row r="9" spans="1:8" ht="21.75" customHeight="1">
      <c r="A9" s="111" t="s">
        <v>41</v>
      </c>
      <c r="C9" s="85"/>
      <c r="D9" s="90">
        <v>5</v>
      </c>
      <c r="F9" s="42">
        <v>370940270</v>
      </c>
      <c r="H9" s="14">
        <v>158258998</v>
      </c>
    </row>
    <row r="10" spans="1:8" ht="21.75" customHeight="1">
      <c r="A10" s="111" t="s">
        <v>30</v>
      </c>
      <c r="C10" s="85"/>
      <c r="D10" s="90">
        <v>5</v>
      </c>
      <c r="F10" s="43">
        <v>229583969</v>
      </c>
      <c r="H10" s="15">
        <v>134340578</v>
      </c>
    </row>
    <row r="11" spans="1:8" ht="6" customHeight="1">
      <c r="A11" s="111"/>
      <c r="C11" s="85"/>
      <c r="D11" s="91"/>
      <c r="E11" s="95"/>
      <c r="F11" s="42"/>
      <c r="G11" s="95"/>
      <c r="H11" s="14"/>
    </row>
    <row r="12" spans="1:8" ht="21.75" customHeight="1">
      <c r="A12" s="112" t="s">
        <v>29</v>
      </c>
      <c r="C12" s="85"/>
      <c r="D12" s="113"/>
      <c r="F12" s="43">
        <f>SUM(F9:F11)</f>
        <v>600524239</v>
      </c>
      <c r="H12" s="15">
        <f>SUM(H9:H11)</f>
        <v>292599576</v>
      </c>
    </row>
    <row r="13" spans="1:8" ht="6" customHeight="1">
      <c r="A13" s="111"/>
      <c r="C13" s="85"/>
      <c r="D13" s="91"/>
      <c r="E13" s="114"/>
      <c r="F13" s="42"/>
      <c r="G13" s="114"/>
      <c r="H13" s="14"/>
    </row>
    <row r="14" spans="1:8" ht="21.75" customHeight="1">
      <c r="A14" s="84" t="s">
        <v>42</v>
      </c>
      <c r="C14" s="85"/>
      <c r="D14" s="91"/>
      <c r="F14" s="46">
        <v>-321126372</v>
      </c>
      <c r="H14" s="20">
        <v>-141379351</v>
      </c>
    </row>
    <row r="15" spans="1:8" ht="21.75" customHeight="1">
      <c r="A15" s="84" t="s">
        <v>38</v>
      </c>
      <c r="C15" s="85"/>
      <c r="D15" s="115"/>
      <c r="F15" s="45">
        <v>-205042035</v>
      </c>
      <c r="H15" s="18">
        <v>-105858828</v>
      </c>
    </row>
    <row r="16" spans="1:8" ht="6" customHeight="1">
      <c r="A16" s="111"/>
      <c r="C16" s="85"/>
      <c r="D16" s="91"/>
      <c r="E16" s="95"/>
      <c r="F16" s="42"/>
      <c r="G16" s="95"/>
      <c r="H16" s="14"/>
    </row>
    <row r="17" spans="1:8" ht="21.75" customHeight="1">
      <c r="A17" s="112" t="s">
        <v>40</v>
      </c>
      <c r="C17" s="85"/>
      <c r="F17" s="43">
        <f>SUM(F14:F16)</f>
        <v>-526168407</v>
      </c>
      <c r="H17" s="15">
        <f>SUM(H14:H16)</f>
        <v>-247238179</v>
      </c>
    </row>
    <row r="18" spans="1:8" ht="6" customHeight="1">
      <c r="C18" s="85"/>
      <c r="E18" s="95"/>
      <c r="F18" s="42"/>
      <c r="G18" s="95"/>
      <c r="H18" s="14"/>
    </row>
    <row r="19" spans="1:8" ht="21.75" customHeight="1">
      <c r="A19" s="112" t="s">
        <v>53</v>
      </c>
      <c r="C19" s="85"/>
      <c r="D19" s="91"/>
      <c r="E19" s="95"/>
      <c r="F19" s="46">
        <f>+F12+F17</f>
        <v>74355832</v>
      </c>
      <c r="G19" s="95"/>
      <c r="H19" s="20">
        <f>+H12+H17</f>
        <v>45361397</v>
      </c>
    </row>
    <row r="20" spans="1:8" ht="6" customHeight="1">
      <c r="A20" s="112"/>
      <c r="C20" s="85"/>
      <c r="F20" s="42"/>
      <c r="H20" s="14"/>
    </row>
    <row r="21" spans="1:8" ht="21.75" customHeight="1">
      <c r="A21" s="111" t="s">
        <v>18</v>
      </c>
      <c r="C21" s="93"/>
      <c r="D21" s="37"/>
      <c r="F21" s="43">
        <v>1624148</v>
      </c>
      <c r="H21" s="15">
        <v>314135</v>
      </c>
    </row>
    <row r="22" spans="1:8" ht="6" customHeight="1">
      <c r="A22" s="111"/>
      <c r="C22" s="93"/>
      <c r="F22" s="42"/>
      <c r="H22" s="14"/>
    </row>
    <row r="23" spans="1:8" ht="21.75" customHeight="1">
      <c r="A23" s="112" t="s">
        <v>54</v>
      </c>
      <c r="C23" s="85"/>
      <c r="F23" s="42">
        <f>+F19+F21</f>
        <v>75979980</v>
      </c>
      <c r="H23" s="14">
        <f>+H19+H21</f>
        <v>45675532</v>
      </c>
    </row>
    <row r="24" spans="1:8" ht="6" customHeight="1">
      <c r="A24" s="112"/>
      <c r="C24" s="85"/>
      <c r="F24" s="42"/>
      <c r="H24" s="14"/>
    </row>
    <row r="25" spans="1:8" ht="21.75" customHeight="1">
      <c r="A25" s="84" t="s">
        <v>19</v>
      </c>
      <c r="C25" s="85"/>
      <c r="E25" s="95"/>
      <c r="F25" s="42">
        <v>-10236067</v>
      </c>
      <c r="G25" s="95"/>
      <c r="H25" s="14">
        <v>-5624484</v>
      </c>
    </row>
    <row r="26" spans="1:8" ht="21.75" customHeight="1">
      <c r="A26" s="84" t="s">
        <v>20</v>
      </c>
      <c r="E26" s="95"/>
      <c r="F26" s="43">
        <v>-41271960</v>
      </c>
      <c r="G26" s="95"/>
      <c r="H26" s="15">
        <v>-29380705</v>
      </c>
    </row>
    <row r="27" spans="1:8" ht="6" customHeight="1">
      <c r="A27" s="87"/>
      <c r="C27" s="85"/>
      <c r="D27" s="91"/>
      <c r="E27" s="95"/>
      <c r="F27" s="42"/>
      <c r="G27" s="95"/>
      <c r="H27" s="14"/>
    </row>
    <row r="28" spans="1:8" ht="21.75" customHeight="1">
      <c r="A28" s="83" t="s">
        <v>21</v>
      </c>
      <c r="C28" s="85"/>
      <c r="F28" s="43">
        <f>+F25+F26</f>
        <v>-51508027</v>
      </c>
      <c r="H28" s="15">
        <f>+H25+H26</f>
        <v>-35005189</v>
      </c>
    </row>
    <row r="29" spans="1:8" ht="6" customHeight="1">
      <c r="A29" s="87"/>
      <c r="C29" s="85"/>
      <c r="D29" s="91"/>
      <c r="E29" s="95"/>
      <c r="F29" s="42"/>
      <c r="G29" s="95"/>
      <c r="H29" s="14"/>
    </row>
    <row r="30" spans="1:8" ht="21.75" customHeight="1">
      <c r="A30" s="83" t="s">
        <v>156</v>
      </c>
      <c r="C30" s="85"/>
      <c r="E30" s="95"/>
      <c r="F30" s="96"/>
      <c r="H30" s="8"/>
    </row>
    <row r="31" spans="1:8" ht="21.75" customHeight="1">
      <c r="A31" s="83"/>
      <c r="B31" s="83" t="s">
        <v>50</v>
      </c>
      <c r="E31" s="95"/>
      <c r="F31" s="42">
        <f>+F23+F28</f>
        <v>24471953</v>
      </c>
      <c r="G31" s="95"/>
      <c r="H31" s="14">
        <f>+H23+H28</f>
        <v>10670343</v>
      </c>
    </row>
    <row r="32" spans="1:8" ht="21.75" customHeight="1">
      <c r="A32" s="84" t="s">
        <v>22</v>
      </c>
      <c r="C32" s="85"/>
      <c r="E32" s="95"/>
      <c r="F32" s="43">
        <v>-3514171</v>
      </c>
      <c r="G32" s="95"/>
      <c r="H32" s="15">
        <v>-1525308</v>
      </c>
    </row>
    <row r="33" spans="1:8" ht="6" customHeight="1">
      <c r="C33" s="85"/>
      <c r="E33" s="95"/>
      <c r="F33" s="42"/>
      <c r="G33" s="95"/>
      <c r="H33" s="14"/>
    </row>
    <row r="34" spans="1:8" ht="21.75" customHeight="1">
      <c r="A34" s="83" t="s">
        <v>157</v>
      </c>
      <c r="C34" s="85"/>
      <c r="E34" s="95"/>
      <c r="F34" s="42">
        <f>+F31+F32</f>
        <v>20957782</v>
      </c>
      <c r="G34" s="95"/>
      <c r="H34" s="14">
        <f>+H31+H32</f>
        <v>9145035</v>
      </c>
    </row>
    <row r="35" spans="1:8" ht="21.75" customHeight="1">
      <c r="A35" s="84" t="s">
        <v>26</v>
      </c>
      <c r="C35" s="85"/>
      <c r="D35" s="90">
        <v>19</v>
      </c>
      <c r="E35" s="95"/>
      <c r="F35" s="43">
        <v>-2123327</v>
      </c>
      <c r="G35" s="95"/>
      <c r="H35" s="15">
        <v>-2662852</v>
      </c>
    </row>
    <row r="36" spans="1:8" ht="6" customHeight="1">
      <c r="C36" s="85"/>
      <c r="E36" s="95"/>
      <c r="F36" s="42"/>
      <c r="G36" s="95"/>
      <c r="H36" s="14"/>
    </row>
    <row r="37" spans="1:8" ht="21.75" customHeight="1" thickBot="1">
      <c r="A37" s="112" t="s">
        <v>98</v>
      </c>
      <c r="C37" s="85"/>
      <c r="E37" s="95"/>
      <c r="F37" s="44">
        <f>+F34+F35</f>
        <v>18834455</v>
      </c>
      <c r="G37" s="95"/>
      <c r="H37" s="16">
        <f>+H34+H35</f>
        <v>6482183</v>
      </c>
    </row>
    <row r="38" spans="1:8" ht="21.75" customHeight="1" thickTop="1">
      <c r="A38" s="83"/>
      <c r="B38" s="83"/>
      <c r="E38" s="95"/>
      <c r="F38" s="42"/>
      <c r="G38" s="95"/>
      <c r="H38" s="14"/>
    </row>
    <row r="39" spans="1:8" ht="21.75" customHeight="1">
      <c r="A39" s="83" t="s">
        <v>158</v>
      </c>
      <c r="D39" s="85"/>
      <c r="E39" s="90"/>
      <c r="F39" s="42"/>
      <c r="H39" s="14"/>
    </row>
    <row r="40" spans="1:8" ht="6" customHeight="1">
      <c r="A40" s="83"/>
      <c r="D40" s="85"/>
      <c r="E40" s="90"/>
      <c r="F40" s="42"/>
      <c r="H40" s="14"/>
    </row>
    <row r="41" spans="1:8" ht="21.75" customHeight="1" thickBot="1">
      <c r="A41" s="84" t="s">
        <v>159</v>
      </c>
      <c r="D41" s="116">
        <v>20</v>
      </c>
      <c r="E41" s="90"/>
      <c r="F41" s="68">
        <v>6.5198026335059722E-2</v>
      </c>
      <c r="H41" s="105">
        <v>0.11777943154742097</v>
      </c>
    </row>
    <row r="42" spans="1:8" ht="21.75" customHeight="1" thickTop="1">
      <c r="D42" s="116"/>
      <c r="E42" s="90"/>
      <c r="F42" s="108"/>
      <c r="H42" s="108"/>
    </row>
    <row r="43" spans="1:8" ht="21.75" customHeight="1">
      <c r="D43" s="116"/>
      <c r="E43" s="90"/>
      <c r="F43" s="120"/>
      <c r="H43" s="120"/>
    </row>
    <row r="44" spans="1:8" ht="24" customHeight="1">
      <c r="D44" s="116"/>
      <c r="E44" s="90"/>
      <c r="F44" s="108"/>
      <c r="H44" s="108"/>
    </row>
    <row r="45" spans="1:8" ht="18" customHeight="1">
      <c r="D45" s="116"/>
      <c r="E45" s="90"/>
      <c r="F45" s="108"/>
      <c r="H45" s="108"/>
    </row>
    <row r="46" spans="1:8" ht="21.95" customHeight="1">
      <c r="A46" s="117" t="s">
        <v>132</v>
      </c>
      <c r="B46" s="117"/>
      <c r="C46" s="118"/>
      <c r="D46" s="119"/>
      <c r="E46" s="117"/>
      <c r="F46" s="15"/>
      <c r="G46" s="117"/>
      <c r="H46" s="15"/>
    </row>
  </sheetData>
  <pageMargins left="1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8"/>
  <sheetViews>
    <sheetView zoomScale="80" zoomScaleNormal="80" zoomScaleSheetLayoutView="100" workbookViewId="0">
      <selection activeCell="B7" sqref="B7"/>
    </sheetView>
  </sheetViews>
  <sheetFormatPr defaultColWidth="10.5703125" defaultRowHeight="21.2" customHeight="1"/>
  <cols>
    <col min="1" max="1" width="1.7109375" style="24" customWidth="1"/>
    <col min="2" max="2" width="46" style="24" customWidth="1"/>
    <col min="3" max="3" width="8.5703125" style="26" customWidth="1"/>
    <col min="4" max="4" width="0.85546875" style="26" customWidth="1"/>
    <col min="5" max="5" width="12.7109375" style="26" customWidth="1"/>
    <col min="6" max="6" width="0.85546875" style="26" customWidth="1"/>
    <col min="7" max="7" width="12.7109375" style="26" customWidth="1"/>
    <col min="8" max="8" width="0.85546875" style="26" customWidth="1"/>
    <col min="9" max="9" width="12.7109375" style="33" customWidth="1"/>
    <col min="10" max="10" width="0.85546875" style="33" customWidth="1"/>
    <col min="11" max="11" width="12.7109375" style="33" customWidth="1"/>
    <col min="12" max="12" width="0.85546875" style="33" customWidth="1"/>
    <col min="13" max="13" width="12.7109375" style="33" customWidth="1"/>
    <col min="14" max="14" width="0.85546875" style="33" customWidth="1"/>
    <col min="15" max="15" width="12.7109375" style="26" customWidth="1"/>
    <col min="16" max="202" width="10.5703125" style="24"/>
    <col min="203" max="203" width="2" style="24" customWidth="1"/>
    <col min="204" max="204" width="68.140625" style="24" customWidth="1"/>
    <col min="205" max="205" width="9" style="24" customWidth="1"/>
    <col min="206" max="206" width="0.85546875" style="24" customWidth="1"/>
    <col min="207" max="207" width="13.5703125" style="24" customWidth="1"/>
    <col min="208" max="208" width="0.85546875" style="24" customWidth="1"/>
    <col min="209" max="209" width="15.140625" style="24" customWidth="1"/>
    <col min="210" max="210" width="0.85546875" style="24" customWidth="1"/>
    <col min="211" max="211" width="14.5703125" style="24" customWidth="1"/>
    <col min="212" max="212" width="11.42578125" style="24" bestFit="1" customWidth="1"/>
    <col min="213" max="458" width="10.5703125" style="24"/>
    <col min="459" max="459" width="2" style="24" customWidth="1"/>
    <col min="460" max="460" width="68.140625" style="24" customWidth="1"/>
    <col min="461" max="461" width="9" style="24" customWidth="1"/>
    <col min="462" max="462" width="0.85546875" style="24" customWidth="1"/>
    <col min="463" max="463" width="13.5703125" style="24" customWidth="1"/>
    <col min="464" max="464" width="0.85546875" style="24" customWidth="1"/>
    <col min="465" max="465" width="15.140625" style="24" customWidth="1"/>
    <col min="466" max="466" width="0.85546875" style="24" customWidth="1"/>
    <col min="467" max="467" width="14.5703125" style="24" customWidth="1"/>
    <col min="468" max="468" width="11.42578125" style="24" bestFit="1" customWidth="1"/>
    <col min="469" max="714" width="10.5703125" style="24"/>
    <col min="715" max="715" width="2" style="24" customWidth="1"/>
    <col min="716" max="716" width="68.140625" style="24" customWidth="1"/>
    <col min="717" max="717" width="9" style="24" customWidth="1"/>
    <col min="718" max="718" width="0.85546875" style="24" customWidth="1"/>
    <col min="719" max="719" width="13.5703125" style="24" customWidth="1"/>
    <col min="720" max="720" width="0.85546875" style="24" customWidth="1"/>
    <col min="721" max="721" width="15.140625" style="24" customWidth="1"/>
    <col min="722" max="722" width="0.85546875" style="24" customWidth="1"/>
    <col min="723" max="723" width="14.5703125" style="24" customWidth="1"/>
    <col min="724" max="724" width="11.42578125" style="24" bestFit="1" customWidth="1"/>
    <col min="725" max="970" width="10.5703125" style="24"/>
    <col min="971" max="971" width="2" style="24" customWidth="1"/>
    <col min="972" max="972" width="68.140625" style="24" customWidth="1"/>
    <col min="973" max="973" width="9" style="24" customWidth="1"/>
    <col min="974" max="974" width="0.85546875" style="24" customWidth="1"/>
    <col min="975" max="975" width="13.5703125" style="24" customWidth="1"/>
    <col min="976" max="976" width="0.85546875" style="24" customWidth="1"/>
    <col min="977" max="977" width="15.140625" style="24" customWidth="1"/>
    <col min="978" max="978" width="0.85546875" style="24" customWidth="1"/>
    <col min="979" max="979" width="14.5703125" style="24" customWidth="1"/>
    <col min="980" max="980" width="11.42578125" style="24" bestFit="1" customWidth="1"/>
    <col min="981" max="1226" width="10.5703125" style="24"/>
    <col min="1227" max="1227" width="2" style="24" customWidth="1"/>
    <col min="1228" max="1228" width="68.140625" style="24" customWidth="1"/>
    <col min="1229" max="1229" width="9" style="24" customWidth="1"/>
    <col min="1230" max="1230" width="0.85546875" style="24" customWidth="1"/>
    <col min="1231" max="1231" width="13.5703125" style="24" customWidth="1"/>
    <col min="1232" max="1232" width="0.85546875" style="24" customWidth="1"/>
    <col min="1233" max="1233" width="15.140625" style="24" customWidth="1"/>
    <col min="1234" max="1234" width="0.85546875" style="24" customWidth="1"/>
    <col min="1235" max="1235" width="14.5703125" style="24" customWidth="1"/>
    <col min="1236" max="1236" width="11.42578125" style="24" bestFit="1" customWidth="1"/>
    <col min="1237" max="1482" width="10.5703125" style="24"/>
    <col min="1483" max="1483" width="2" style="24" customWidth="1"/>
    <col min="1484" max="1484" width="68.140625" style="24" customWidth="1"/>
    <col min="1485" max="1485" width="9" style="24" customWidth="1"/>
    <col min="1486" max="1486" width="0.85546875" style="24" customWidth="1"/>
    <col min="1487" max="1487" width="13.5703125" style="24" customWidth="1"/>
    <col min="1488" max="1488" width="0.85546875" style="24" customWidth="1"/>
    <col min="1489" max="1489" width="15.140625" style="24" customWidth="1"/>
    <col min="1490" max="1490" width="0.85546875" style="24" customWidth="1"/>
    <col min="1491" max="1491" width="14.5703125" style="24" customWidth="1"/>
    <col min="1492" max="1492" width="11.42578125" style="24" bestFit="1" customWidth="1"/>
    <col min="1493" max="1738" width="10.5703125" style="24"/>
    <col min="1739" max="1739" width="2" style="24" customWidth="1"/>
    <col min="1740" max="1740" width="68.140625" style="24" customWidth="1"/>
    <col min="1741" max="1741" width="9" style="24" customWidth="1"/>
    <col min="1742" max="1742" width="0.85546875" style="24" customWidth="1"/>
    <col min="1743" max="1743" width="13.5703125" style="24" customWidth="1"/>
    <col min="1744" max="1744" width="0.85546875" style="24" customWidth="1"/>
    <col min="1745" max="1745" width="15.140625" style="24" customWidth="1"/>
    <col min="1746" max="1746" width="0.85546875" style="24" customWidth="1"/>
    <col min="1747" max="1747" width="14.5703125" style="24" customWidth="1"/>
    <col min="1748" max="1748" width="11.42578125" style="24" bestFit="1" customWidth="1"/>
    <col min="1749" max="1994" width="10.5703125" style="24"/>
    <col min="1995" max="1995" width="2" style="24" customWidth="1"/>
    <col min="1996" max="1996" width="68.140625" style="24" customWidth="1"/>
    <col min="1997" max="1997" width="9" style="24" customWidth="1"/>
    <col min="1998" max="1998" width="0.85546875" style="24" customWidth="1"/>
    <col min="1999" max="1999" width="13.5703125" style="24" customWidth="1"/>
    <col min="2000" max="2000" width="0.85546875" style="24" customWidth="1"/>
    <col min="2001" max="2001" width="15.140625" style="24" customWidth="1"/>
    <col min="2002" max="2002" width="0.85546875" style="24" customWidth="1"/>
    <col min="2003" max="2003" width="14.5703125" style="24" customWidth="1"/>
    <col min="2004" max="2004" width="11.42578125" style="24" bestFit="1" customWidth="1"/>
    <col min="2005" max="2250" width="10.5703125" style="24"/>
    <col min="2251" max="2251" width="2" style="24" customWidth="1"/>
    <col min="2252" max="2252" width="68.140625" style="24" customWidth="1"/>
    <col min="2253" max="2253" width="9" style="24" customWidth="1"/>
    <col min="2254" max="2254" width="0.85546875" style="24" customWidth="1"/>
    <col min="2255" max="2255" width="13.5703125" style="24" customWidth="1"/>
    <col min="2256" max="2256" width="0.85546875" style="24" customWidth="1"/>
    <col min="2257" max="2257" width="15.140625" style="24" customWidth="1"/>
    <col min="2258" max="2258" width="0.85546875" style="24" customWidth="1"/>
    <col min="2259" max="2259" width="14.5703125" style="24" customWidth="1"/>
    <col min="2260" max="2260" width="11.42578125" style="24" bestFit="1" customWidth="1"/>
    <col min="2261" max="2506" width="10.5703125" style="24"/>
    <col min="2507" max="2507" width="2" style="24" customWidth="1"/>
    <col min="2508" max="2508" width="68.140625" style="24" customWidth="1"/>
    <col min="2509" max="2509" width="9" style="24" customWidth="1"/>
    <col min="2510" max="2510" width="0.85546875" style="24" customWidth="1"/>
    <col min="2511" max="2511" width="13.5703125" style="24" customWidth="1"/>
    <col min="2512" max="2512" width="0.85546875" style="24" customWidth="1"/>
    <col min="2513" max="2513" width="15.140625" style="24" customWidth="1"/>
    <col min="2514" max="2514" width="0.85546875" style="24" customWidth="1"/>
    <col min="2515" max="2515" width="14.5703125" style="24" customWidth="1"/>
    <col min="2516" max="2516" width="11.42578125" style="24" bestFit="1" customWidth="1"/>
    <col min="2517" max="2762" width="10.5703125" style="24"/>
    <col min="2763" max="2763" width="2" style="24" customWidth="1"/>
    <col min="2764" max="2764" width="68.140625" style="24" customWidth="1"/>
    <col min="2765" max="2765" width="9" style="24" customWidth="1"/>
    <col min="2766" max="2766" width="0.85546875" style="24" customWidth="1"/>
    <col min="2767" max="2767" width="13.5703125" style="24" customWidth="1"/>
    <col min="2768" max="2768" width="0.85546875" style="24" customWidth="1"/>
    <col min="2769" max="2769" width="15.140625" style="24" customWidth="1"/>
    <col min="2770" max="2770" width="0.85546875" style="24" customWidth="1"/>
    <col min="2771" max="2771" width="14.5703125" style="24" customWidth="1"/>
    <col min="2772" max="2772" width="11.42578125" style="24" bestFit="1" customWidth="1"/>
    <col min="2773" max="3018" width="10.5703125" style="24"/>
    <col min="3019" max="3019" width="2" style="24" customWidth="1"/>
    <col min="3020" max="3020" width="68.140625" style="24" customWidth="1"/>
    <col min="3021" max="3021" width="9" style="24" customWidth="1"/>
    <col min="3022" max="3022" width="0.85546875" style="24" customWidth="1"/>
    <col min="3023" max="3023" width="13.5703125" style="24" customWidth="1"/>
    <col min="3024" max="3024" width="0.85546875" style="24" customWidth="1"/>
    <col min="3025" max="3025" width="15.140625" style="24" customWidth="1"/>
    <col min="3026" max="3026" width="0.85546875" style="24" customWidth="1"/>
    <col min="3027" max="3027" width="14.5703125" style="24" customWidth="1"/>
    <col min="3028" max="3028" width="11.42578125" style="24" bestFit="1" customWidth="1"/>
    <col min="3029" max="3274" width="10.5703125" style="24"/>
    <col min="3275" max="3275" width="2" style="24" customWidth="1"/>
    <col min="3276" max="3276" width="68.140625" style="24" customWidth="1"/>
    <col min="3277" max="3277" width="9" style="24" customWidth="1"/>
    <col min="3278" max="3278" width="0.85546875" style="24" customWidth="1"/>
    <col min="3279" max="3279" width="13.5703125" style="24" customWidth="1"/>
    <col min="3280" max="3280" width="0.85546875" style="24" customWidth="1"/>
    <col min="3281" max="3281" width="15.140625" style="24" customWidth="1"/>
    <col min="3282" max="3282" width="0.85546875" style="24" customWidth="1"/>
    <col min="3283" max="3283" width="14.5703125" style="24" customWidth="1"/>
    <col min="3284" max="3284" width="11.42578125" style="24" bestFit="1" customWidth="1"/>
    <col min="3285" max="3530" width="10.5703125" style="24"/>
    <col min="3531" max="3531" width="2" style="24" customWidth="1"/>
    <col min="3532" max="3532" width="68.140625" style="24" customWidth="1"/>
    <col min="3533" max="3533" width="9" style="24" customWidth="1"/>
    <col min="3534" max="3534" width="0.85546875" style="24" customWidth="1"/>
    <col min="3535" max="3535" width="13.5703125" style="24" customWidth="1"/>
    <col min="3536" max="3536" width="0.85546875" style="24" customWidth="1"/>
    <col min="3537" max="3537" width="15.140625" style="24" customWidth="1"/>
    <col min="3538" max="3538" width="0.85546875" style="24" customWidth="1"/>
    <col min="3539" max="3539" width="14.5703125" style="24" customWidth="1"/>
    <col min="3540" max="3540" width="11.42578125" style="24" bestFit="1" customWidth="1"/>
    <col min="3541" max="3786" width="10.5703125" style="24"/>
    <col min="3787" max="3787" width="2" style="24" customWidth="1"/>
    <col min="3788" max="3788" width="68.140625" style="24" customWidth="1"/>
    <col min="3789" max="3789" width="9" style="24" customWidth="1"/>
    <col min="3790" max="3790" width="0.85546875" style="24" customWidth="1"/>
    <col min="3791" max="3791" width="13.5703125" style="24" customWidth="1"/>
    <col min="3792" max="3792" width="0.85546875" style="24" customWidth="1"/>
    <col min="3793" max="3793" width="15.140625" style="24" customWidth="1"/>
    <col min="3794" max="3794" width="0.85546875" style="24" customWidth="1"/>
    <col min="3795" max="3795" width="14.5703125" style="24" customWidth="1"/>
    <col min="3796" max="3796" width="11.42578125" style="24" bestFit="1" customWidth="1"/>
    <col min="3797" max="4042" width="10.5703125" style="24"/>
    <col min="4043" max="4043" width="2" style="24" customWidth="1"/>
    <col min="4044" max="4044" width="68.140625" style="24" customWidth="1"/>
    <col min="4045" max="4045" width="9" style="24" customWidth="1"/>
    <col min="4046" max="4046" width="0.85546875" style="24" customWidth="1"/>
    <col min="4047" max="4047" width="13.5703125" style="24" customWidth="1"/>
    <col min="4048" max="4048" width="0.85546875" style="24" customWidth="1"/>
    <col min="4049" max="4049" width="15.140625" style="24" customWidth="1"/>
    <col min="4050" max="4050" width="0.85546875" style="24" customWidth="1"/>
    <col min="4051" max="4051" width="14.5703125" style="24" customWidth="1"/>
    <col min="4052" max="4052" width="11.42578125" style="24" bestFit="1" customWidth="1"/>
    <col min="4053" max="4298" width="10.5703125" style="24"/>
    <col min="4299" max="4299" width="2" style="24" customWidth="1"/>
    <col min="4300" max="4300" width="68.140625" style="24" customWidth="1"/>
    <col min="4301" max="4301" width="9" style="24" customWidth="1"/>
    <col min="4302" max="4302" width="0.85546875" style="24" customWidth="1"/>
    <col min="4303" max="4303" width="13.5703125" style="24" customWidth="1"/>
    <col min="4304" max="4304" width="0.85546875" style="24" customWidth="1"/>
    <col min="4305" max="4305" width="15.140625" style="24" customWidth="1"/>
    <col min="4306" max="4306" width="0.85546875" style="24" customWidth="1"/>
    <col min="4307" max="4307" width="14.5703125" style="24" customWidth="1"/>
    <col min="4308" max="4308" width="11.42578125" style="24" bestFit="1" customWidth="1"/>
    <col min="4309" max="4554" width="10.5703125" style="24"/>
    <col min="4555" max="4555" width="2" style="24" customWidth="1"/>
    <col min="4556" max="4556" width="68.140625" style="24" customWidth="1"/>
    <col min="4557" max="4557" width="9" style="24" customWidth="1"/>
    <col min="4558" max="4558" width="0.85546875" style="24" customWidth="1"/>
    <col min="4559" max="4559" width="13.5703125" style="24" customWidth="1"/>
    <col min="4560" max="4560" width="0.85546875" style="24" customWidth="1"/>
    <col min="4561" max="4561" width="15.140625" style="24" customWidth="1"/>
    <col min="4562" max="4562" width="0.85546875" style="24" customWidth="1"/>
    <col min="4563" max="4563" width="14.5703125" style="24" customWidth="1"/>
    <col min="4564" max="4564" width="11.42578125" style="24" bestFit="1" customWidth="1"/>
    <col min="4565" max="4810" width="10.5703125" style="24"/>
    <col min="4811" max="4811" width="2" style="24" customWidth="1"/>
    <col min="4812" max="4812" width="68.140625" style="24" customWidth="1"/>
    <col min="4813" max="4813" width="9" style="24" customWidth="1"/>
    <col min="4814" max="4814" width="0.85546875" style="24" customWidth="1"/>
    <col min="4815" max="4815" width="13.5703125" style="24" customWidth="1"/>
    <col min="4816" max="4816" width="0.85546875" style="24" customWidth="1"/>
    <col min="4817" max="4817" width="15.140625" style="24" customWidth="1"/>
    <col min="4818" max="4818" width="0.85546875" style="24" customWidth="1"/>
    <col min="4819" max="4819" width="14.5703125" style="24" customWidth="1"/>
    <col min="4820" max="4820" width="11.42578125" style="24" bestFit="1" customWidth="1"/>
    <col min="4821" max="5066" width="10.5703125" style="24"/>
    <col min="5067" max="5067" width="2" style="24" customWidth="1"/>
    <col min="5068" max="5068" width="68.140625" style="24" customWidth="1"/>
    <col min="5069" max="5069" width="9" style="24" customWidth="1"/>
    <col min="5070" max="5070" width="0.85546875" style="24" customWidth="1"/>
    <col min="5071" max="5071" width="13.5703125" style="24" customWidth="1"/>
    <col min="5072" max="5072" width="0.85546875" style="24" customWidth="1"/>
    <col min="5073" max="5073" width="15.140625" style="24" customWidth="1"/>
    <col min="5074" max="5074" width="0.85546875" style="24" customWidth="1"/>
    <col min="5075" max="5075" width="14.5703125" style="24" customWidth="1"/>
    <col min="5076" max="5076" width="11.42578125" style="24" bestFit="1" customWidth="1"/>
    <col min="5077" max="5322" width="10.5703125" style="24"/>
    <col min="5323" max="5323" width="2" style="24" customWidth="1"/>
    <col min="5324" max="5324" width="68.140625" style="24" customWidth="1"/>
    <col min="5325" max="5325" width="9" style="24" customWidth="1"/>
    <col min="5326" max="5326" width="0.85546875" style="24" customWidth="1"/>
    <col min="5327" max="5327" width="13.5703125" style="24" customWidth="1"/>
    <col min="5328" max="5328" width="0.85546875" style="24" customWidth="1"/>
    <col min="5329" max="5329" width="15.140625" style="24" customWidth="1"/>
    <col min="5330" max="5330" width="0.85546875" style="24" customWidth="1"/>
    <col min="5331" max="5331" width="14.5703125" style="24" customWidth="1"/>
    <col min="5332" max="5332" width="11.42578125" style="24" bestFit="1" customWidth="1"/>
    <col min="5333" max="5578" width="10.5703125" style="24"/>
    <col min="5579" max="5579" width="2" style="24" customWidth="1"/>
    <col min="5580" max="5580" width="68.140625" style="24" customWidth="1"/>
    <col min="5581" max="5581" width="9" style="24" customWidth="1"/>
    <col min="5582" max="5582" width="0.85546875" style="24" customWidth="1"/>
    <col min="5583" max="5583" width="13.5703125" style="24" customWidth="1"/>
    <col min="5584" max="5584" width="0.85546875" style="24" customWidth="1"/>
    <col min="5585" max="5585" width="15.140625" style="24" customWidth="1"/>
    <col min="5586" max="5586" width="0.85546875" style="24" customWidth="1"/>
    <col min="5587" max="5587" width="14.5703125" style="24" customWidth="1"/>
    <col min="5588" max="5588" width="11.42578125" style="24" bestFit="1" customWidth="1"/>
    <col min="5589" max="5834" width="10.5703125" style="24"/>
    <col min="5835" max="5835" width="2" style="24" customWidth="1"/>
    <col min="5836" max="5836" width="68.140625" style="24" customWidth="1"/>
    <col min="5837" max="5837" width="9" style="24" customWidth="1"/>
    <col min="5838" max="5838" width="0.85546875" style="24" customWidth="1"/>
    <col min="5839" max="5839" width="13.5703125" style="24" customWidth="1"/>
    <col min="5840" max="5840" width="0.85546875" style="24" customWidth="1"/>
    <col min="5841" max="5841" width="15.140625" style="24" customWidth="1"/>
    <col min="5842" max="5842" width="0.85546875" style="24" customWidth="1"/>
    <col min="5843" max="5843" width="14.5703125" style="24" customWidth="1"/>
    <col min="5844" max="5844" width="11.42578125" style="24" bestFit="1" customWidth="1"/>
    <col min="5845" max="6090" width="10.5703125" style="24"/>
    <col min="6091" max="6091" width="2" style="24" customWidth="1"/>
    <col min="6092" max="6092" width="68.140625" style="24" customWidth="1"/>
    <col min="6093" max="6093" width="9" style="24" customWidth="1"/>
    <col min="6094" max="6094" width="0.85546875" style="24" customWidth="1"/>
    <col min="6095" max="6095" width="13.5703125" style="24" customWidth="1"/>
    <col min="6096" max="6096" width="0.85546875" style="24" customWidth="1"/>
    <col min="6097" max="6097" width="15.140625" style="24" customWidth="1"/>
    <col min="6098" max="6098" width="0.85546875" style="24" customWidth="1"/>
    <col min="6099" max="6099" width="14.5703125" style="24" customWidth="1"/>
    <col min="6100" max="6100" width="11.42578125" style="24" bestFit="1" customWidth="1"/>
    <col min="6101" max="6346" width="10.5703125" style="24"/>
    <col min="6347" max="6347" width="2" style="24" customWidth="1"/>
    <col min="6348" max="6348" width="68.140625" style="24" customWidth="1"/>
    <col min="6349" max="6349" width="9" style="24" customWidth="1"/>
    <col min="6350" max="6350" width="0.85546875" style="24" customWidth="1"/>
    <col min="6351" max="6351" width="13.5703125" style="24" customWidth="1"/>
    <col min="6352" max="6352" width="0.85546875" style="24" customWidth="1"/>
    <col min="6353" max="6353" width="15.140625" style="24" customWidth="1"/>
    <col min="6354" max="6354" width="0.85546875" style="24" customWidth="1"/>
    <col min="6355" max="6355" width="14.5703125" style="24" customWidth="1"/>
    <col min="6356" max="6356" width="11.42578125" style="24" bestFit="1" customWidth="1"/>
    <col min="6357" max="6602" width="10.5703125" style="24"/>
    <col min="6603" max="6603" width="2" style="24" customWidth="1"/>
    <col min="6604" max="6604" width="68.140625" style="24" customWidth="1"/>
    <col min="6605" max="6605" width="9" style="24" customWidth="1"/>
    <col min="6606" max="6606" width="0.85546875" style="24" customWidth="1"/>
    <col min="6607" max="6607" width="13.5703125" style="24" customWidth="1"/>
    <col min="6608" max="6608" width="0.85546875" style="24" customWidth="1"/>
    <col min="6609" max="6609" width="15.140625" style="24" customWidth="1"/>
    <col min="6610" max="6610" width="0.85546875" style="24" customWidth="1"/>
    <col min="6611" max="6611" width="14.5703125" style="24" customWidth="1"/>
    <col min="6612" max="6612" width="11.42578125" style="24" bestFit="1" customWidth="1"/>
    <col min="6613" max="6858" width="10.5703125" style="24"/>
    <col min="6859" max="6859" width="2" style="24" customWidth="1"/>
    <col min="6860" max="6860" width="68.140625" style="24" customWidth="1"/>
    <col min="6861" max="6861" width="9" style="24" customWidth="1"/>
    <col min="6862" max="6862" width="0.85546875" style="24" customWidth="1"/>
    <col min="6863" max="6863" width="13.5703125" style="24" customWidth="1"/>
    <col min="6864" max="6864" width="0.85546875" style="24" customWidth="1"/>
    <col min="6865" max="6865" width="15.140625" style="24" customWidth="1"/>
    <col min="6866" max="6866" width="0.85546875" style="24" customWidth="1"/>
    <col min="6867" max="6867" width="14.5703125" style="24" customWidth="1"/>
    <col min="6868" max="6868" width="11.42578125" style="24" bestFit="1" customWidth="1"/>
    <col min="6869" max="7114" width="10.5703125" style="24"/>
    <col min="7115" max="7115" width="2" style="24" customWidth="1"/>
    <col min="7116" max="7116" width="68.140625" style="24" customWidth="1"/>
    <col min="7117" max="7117" width="9" style="24" customWidth="1"/>
    <col min="7118" max="7118" width="0.85546875" style="24" customWidth="1"/>
    <col min="7119" max="7119" width="13.5703125" style="24" customWidth="1"/>
    <col min="7120" max="7120" width="0.85546875" style="24" customWidth="1"/>
    <col min="7121" max="7121" width="15.140625" style="24" customWidth="1"/>
    <col min="7122" max="7122" width="0.85546875" style="24" customWidth="1"/>
    <col min="7123" max="7123" width="14.5703125" style="24" customWidth="1"/>
    <col min="7124" max="7124" width="11.42578125" style="24" bestFit="1" customWidth="1"/>
    <col min="7125" max="7370" width="10.5703125" style="24"/>
    <col min="7371" max="7371" width="2" style="24" customWidth="1"/>
    <col min="7372" max="7372" width="68.140625" style="24" customWidth="1"/>
    <col min="7373" max="7373" width="9" style="24" customWidth="1"/>
    <col min="7374" max="7374" width="0.85546875" style="24" customWidth="1"/>
    <col min="7375" max="7375" width="13.5703125" style="24" customWidth="1"/>
    <col min="7376" max="7376" width="0.85546875" style="24" customWidth="1"/>
    <col min="7377" max="7377" width="15.140625" style="24" customWidth="1"/>
    <col min="7378" max="7378" width="0.85546875" style="24" customWidth="1"/>
    <col min="7379" max="7379" width="14.5703125" style="24" customWidth="1"/>
    <col min="7380" max="7380" width="11.42578125" style="24" bestFit="1" customWidth="1"/>
    <col min="7381" max="7626" width="10.5703125" style="24"/>
    <col min="7627" max="7627" width="2" style="24" customWidth="1"/>
    <col min="7628" max="7628" width="68.140625" style="24" customWidth="1"/>
    <col min="7629" max="7629" width="9" style="24" customWidth="1"/>
    <col min="7630" max="7630" width="0.85546875" style="24" customWidth="1"/>
    <col min="7631" max="7631" width="13.5703125" style="24" customWidth="1"/>
    <col min="7632" max="7632" width="0.85546875" style="24" customWidth="1"/>
    <col min="7633" max="7633" width="15.140625" style="24" customWidth="1"/>
    <col min="7634" max="7634" width="0.85546875" style="24" customWidth="1"/>
    <col min="7635" max="7635" width="14.5703125" style="24" customWidth="1"/>
    <col min="7636" max="7636" width="11.42578125" style="24" bestFit="1" customWidth="1"/>
    <col min="7637" max="7882" width="10.5703125" style="24"/>
    <col min="7883" max="7883" width="2" style="24" customWidth="1"/>
    <col min="7884" max="7884" width="68.140625" style="24" customWidth="1"/>
    <col min="7885" max="7885" width="9" style="24" customWidth="1"/>
    <col min="7886" max="7886" width="0.85546875" style="24" customWidth="1"/>
    <col min="7887" max="7887" width="13.5703125" style="24" customWidth="1"/>
    <col min="7888" max="7888" width="0.85546875" style="24" customWidth="1"/>
    <col min="7889" max="7889" width="15.140625" style="24" customWidth="1"/>
    <col min="7890" max="7890" width="0.85546875" style="24" customWidth="1"/>
    <col min="7891" max="7891" width="14.5703125" style="24" customWidth="1"/>
    <col min="7892" max="7892" width="11.42578125" style="24" bestFit="1" customWidth="1"/>
    <col min="7893" max="8138" width="10.5703125" style="24"/>
    <col min="8139" max="8139" width="2" style="24" customWidth="1"/>
    <col min="8140" max="8140" width="68.140625" style="24" customWidth="1"/>
    <col min="8141" max="8141" width="9" style="24" customWidth="1"/>
    <col min="8142" max="8142" width="0.85546875" style="24" customWidth="1"/>
    <col min="8143" max="8143" width="13.5703125" style="24" customWidth="1"/>
    <col min="8144" max="8144" width="0.85546875" style="24" customWidth="1"/>
    <col min="8145" max="8145" width="15.140625" style="24" customWidth="1"/>
    <col min="8146" max="8146" width="0.85546875" style="24" customWidth="1"/>
    <col min="8147" max="8147" width="14.5703125" style="24" customWidth="1"/>
    <col min="8148" max="8148" width="11.42578125" style="24" bestFit="1" customWidth="1"/>
    <col min="8149" max="8394" width="10.5703125" style="24"/>
    <col min="8395" max="8395" width="2" style="24" customWidth="1"/>
    <col min="8396" max="8396" width="68.140625" style="24" customWidth="1"/>
    <col min="8397" max="8397" width="9" style="24" customWidth="1"/>
    <col min="8398" max="8398" width="0.85546875" style="24" customWidth="1"/>
    <col min="8399" max="8399" width="13.5703125" style="24" customWidth="1"/>
    <col min="8400" max="8400" width="0.85546875" style="24" customWidth="1"/>
    <col min="8401" max="8401" width="15.140625" style="24" customWidth="1"/>
    <col min="8402" max="8402" width="0.85546875" style="24" customWidth="1"/>
    <col min="8403" max="8403" width="14.5703125" style="24" customWidth="1"/>
    <col min="8404" max="8404" width="11.42578125" style="24" bestFit="1" customWidth="1"/>
    <col min="8405" max="8650" width="10.5703125" style="24"/>
    <col min="8651" max="8651" width="2" style="24" customWidth="1"/>
    <col min="8652" max="8652" width="68.140625" style="24" customWidth="1"/>
    <col min="8653" max="8653" width="9" style="24" customWidth="1"/>
    <col min="8654" max="8654" width="0.85546875" style="24" customWidth="1"/>
    <col min="8655" max="8655" width="13.5703125" style="24" customWidth="1"/>
    <col min="8656" max="8656" width="0.85546875" style="24" customWidth="1"/>
    <col min="8657" max="8657" width="15.140625" style="24" customWidth="1"/>
    <col min="8658" max="8658" width="0.85546875" style="24" customWidth="1"/>
    <col min="8659" max="8659" width="14.5703125" style="24" customWidth="1"/>
    <col min="8660" max="8660" width="11.42578125" style="24" bestFit="1" customWidth="1"/>
    <col min="8661" max="8906" width="10.5703125" style="24"/>
    <col min="8907" max="8907" width="2" style="24" customWidth="1"/>
    <col min="8908" max="8908" width="68.140625" style="24" customWidth="1"/>
    <col min="8909" max="8909" width="9" style="24" customWidth="1"/>
    <col min="8910" max="8910" width="0.85546875" style="24" customWidth="1"/>
    <col min="8911" max="8911" width="13.5703125" style="24" customWidth="1"/>
    <col min="8912" max="8912" width="0.85546875" style="24" customWidth="1"/>
    <col min="8913" max="8913" width="15.140625" style="24" customWidth="1"/>
    <col min="8914" max="8914" width="0.85546875" style="24" customWidth="1"/>
    <col min="8915" max="8915" width="14.5703125" style="24" customWidth="1"/>
    <col min="8916" max="8916" width="11.42578125" style="24" bestFit="1" customWidth="1"/>
    <col min="8917" max="9162" width="10.5703125" style="24"/>
    <col min="9163" max="9163" width="2" style="24" customWidth="1"/>
    <col min="9164" max="9164" width="68.140625" style="24" customWidth="1"/>
    <col min="9165" max="9165" width="9" style="24" customWidth="1"/>
    <col min="9166" max="9166" width="0.85546875" style="24" customWidth="1"/>
    <col min="9167" max="9167" width="13.5703125" style="24" customWidth="1"/>
    <col min="9168" max="9168" width="0.85546875" style="24" customWidth="1"/>
    <col min="9169" max="9169" width="15.140625" style="24" customWidth="1"/>
    <col min="9170" max="9170" width="0.85546875" style="24" customWidth="1"/>
    <col min="9171" max="9171" width="14.5703125" style="24" customWidth="1"/>
    <col min="9172" max="9172" width="11.42578125" style="24" bestFit="1" customWidth="1"/>
    <col min="9173" max="9418" width="10.5703125" style="24"/>
    <col min="9419" max="9419" width="2" style="24" customWidth="1"/>
    <col min="9420" max="9420" width="68.140625" style="24" customWidth="1"/>
    <col min="9421" max="9421" width="9" style="24" customWidth="1"/>
    <col min="9422" max="9422" width="0.85546875" style="24" customWidth="1"/>
    <col min="9423" max="9423" width="13.5703125" style="24" customWidth="1"/>
    <col min="9424" max="9424" width="0.85546875" style="24" customWidth="1"/>
    <col min="9425" max="9425" width="15.140625" style="24" customWidth="1"/>
    <col min="9426" max="9426" width="0.85546875" style="24" customWidth="1"/>
    <col min="9427" max="9427" width="14.5703125" style="24" customWidth="1"/>
    <col min="9428" max="9428" width="11.42578125" style="24" bestFit="1" customWidth="1"/>
    <col min="9429" max="9674" width="10.5703125" style="24"/>
    <col min="9675" max="9675" width="2" style="24" customWidth="1"/>
    <col min="9676" max="9676" width="68.140625" style="24" customWidth="1"/>
    <col min="9677" max="9677" width="9" style="24" customWidth="1"/>
    <col min="9678" max="9678" width="0.85546875" style="24" customWidth="1"/>
    <col min="9679" max="9679" width="13.5703125" style="24" customWidth="1"/>
    <col min="9680" max="9680" width="0.85546875" style="24" customWidth="1"/>
    <col min="9681" max="9681" width="15.140625" style="24" customWidth="1"/>
    <col min="9682" max="9682" width="0.85546875" style="24" customWidth="1"/>
    <col min="9683" max="9683" width="14.5703125" style="24" customWidth="1"/>
    <col min="9684" max="9684" width="11.42578125" style="24" bestFit="1" customWidth="1"/>
    <col min="9685" max="9930" width="10.5703125" style="24"/>
    <col min="9931" max="9931" width="2" style="24" customWidth="1"/>
    <col min="9932" max="9932" width="68.140625" style="24" customWidth="1"/>
    <col min="9933" max="9933" width="9" style="24" customWidth="1"/>
    <col min="9934" max="9934" width="0.85546875" style="24" customWidth="1"/>
    <col min="9935" max="9935" width="13.5703125" style="24" customWidth="1"/>
    <col min="9936" max="9936" width="0.85546875" style="24" customWidth="1"/>
    <col min="9937" max="9937" width="15.140625" style="24" customWidth="1"/>
    <col min="9938" max="9938" width="0.85546875" style="24" customWidth="1"/>
    <col min="9939" max="9939" width="14.5703125" style="24" customWidth="1"/>
    <col min="9940" max="9940" width="11.42578125" style="24" bestFit="1" customWidth="1"/>
    <col min="9941" max="10186" width="10.5703125" style="24"/>
    <col min="10187" max="10187" width="2" style="24" customWidth="1"/>
    <col min="10188" max="10188" width="68.140625" style="24" customWidth="1"/>
    <col min="10189" max="10189" width="9" style="24" customWidth="1"/>
    <col min="10190" max="10190" width="0.85546875" style="24" customWidth="1"/>
    <col min="10191" max="10191" width="13.5703125" style="24" customWidth="1"/>
    <col min="10192" max="10192" width="0.85546875" style="24" customWidth="1"/>
    <col min="10193" max="10193" width="15.140625" style="24" customWidth="1"/>
    <col min="10194" max="10194" width="0.85546875" style="24" customWidth="1"/>
    <col min="10195" max="10195" width="14.5703125" style="24" customWidth="1"/>
    <col min="10196" max="10196" width="11.42578125" style="24" bestFit="1" customWidth="1"/>
    <col min="10197" max="10442" width="10.5703125" style="24"/>
    <col min="10443" max="10443" width="2" style="24" customWidth="1"/>
    <col min="10444" max="10444" width="68.140625" style="24" customWidth="1"/>
    <col min="10445" max="10445" width="9" style="24" customWidth="1"/>
    <col min="10446" max="10446" width="0.85546875" style="24" customWidth="1"/>
    <col min="10447" max="10447" width="13.5703125" style="24" customWidth="1"/>
    <col min="10448" max="10448" width="0.85546875" style="24" customWidth="1"/>
    <col min="10449" max="10449" width="15.140625" style="24" customWidth="1"/>
    <col min="10450" max="10450" width="0.85546875" style="24" customWidth="1"/>
    <col min="10451" max="10451" width="14.5703125" style="24" customWidth="1"/>
    <col min="10452" max="10452" width="11.42578125" style="24" bestFit="1" customWidth="1"/>
    <col min="10453" max="10698" width="10.5703125" style="24"/>
    <col min="10699" max="10699" width="2" style="24" customWidth="1"/>
    <col min="10700" max="10700" width="68.140625" style="24" customWidth="1"/>
    <col min="10701" max="10701" width="9" style="24" customWidth="1"/>
    <col min="10702" max="10702" width="0.85546875" style="24" customWidth="1"/>
    <col min="10703" max="10703" width="13.5703125" style="24" customWidth="1"/>
    <col min="10704" max="10704" width="0.85546875" style="24" customWidth="1"/>
    <col min="10705" max="10705" width="15.140625" style="24" customWidth="1"/>
    <col min="10706" max="10706" width="0.85546875" style="24" customWidth="1"/>
    <col min="10707" max="10707" width="14.5703125" style="24" customWidth="1"/>
    <col min="10708" max="10708" width="11.42578125" style="24" bestFit="1" customWidth="1"/>
    <col min="10709" max="10954" width="10.5703125" style="24"/>
    <col min="10955" max="10955" width="2" style="24" customWidth="1"/>
    <col min="10956" max="10956" width="68.140625" style="24" customWidth="1"/>
    <col min="10957" max="10957" width="9" style="24" customWidth="1"/>
    <col min="10958" max="10958" width="0.85546875" style="24" customWidth="1"/>
    <col min="10959" max="10959" width="13.5703125" style="24" customWidth="1"/>
    <col min="10960" max="10960" width="0.85546875" style="24" customWidth="1"/>
    <col min="10961" max="10961" width="15.140625" style="24" customWidth="1"/>
    <col min="10962" max="10962" width="0.85546875" style="24" customWidth="1"/>
    <col min="10963" max="10963" width="14.5703125" style="24" customWidth="1"/>
    <col min="10964" max="10964" width="11.42578125" style="24" bestFit="1" customWidth="1"/>
    <col min="10965" max="11210" width="10.5703125" style="24"/>
    <col min="11211" max="11211" width="2" style="24" customWidth="1"/>
    <col min="11212" max="11212" width="68.140625" style="24" customWidth="1"/>
    <col min="11213" max="11213" width="9" style="24" customWidth="1"/>
    <col min="11214" max="11214" width="0.85546875" style="24" customWidth="1"/>
    <col min="11215" max="11215" width="13.5703125" style="24" customWidth="1"/>
    <col min="11216" max="11216" width="0.85546875" style="24" customWidth="1"/>
    <col min="11217" max="11217" width="15.140625" style="24" customWidth="1"/>
    <col min="11218" max="11218" width="0.85546875" style="24" customWidth="1"/>
    <col min="11219" max="11219" width="14.5703125" style="24" customWidth="1"/>
    <col min="11220" max="11220" width="11.42578125" style="24" bestFit="1" customWidth="1"/>
    <col min="11221" max="11466" width="10.5703125" style="24"/>
    <col min="11467" max="11467" width="2" style="24" customWidth="1"/>
    <col min="11468" max="11468" width="68.140625" style="24" customWidth="1"/>
    <col min="11469" max="11469" width="9" style="24" customWidth="1"/>
    <col min="11470" max="11470" width="0.85546875" style="24" customWidth="1"/>
    <col min="11471" max="11471" width="13.5703125" style="24" customWidth="1"/>
    <col min="11472" max="11472" width="0.85546875" style="24" customWidth="1"/>
    <col min="11473" max="11473" width="15.140625" style="24" customWidth="1"/>
    <col min="11474" max="11474" width="0.85546875" style="24" customWidth="1"/>
    <col min="11475" max="11475" width="14.5703125" style="24" customWidth="1"/>
    <col min="11476" max="11476" width="11.42578125" style="24" bestFit="1" customWidth="1"/>
    <col min="11477" max="11722" width="10.5703125" style="24"/>
    <col min="11723" max="11723" width="2" style="24" customWidth="1"/>
    <col min="11724" max="11724" width="68.140625" style="24" customWidth="1"/>
    <col min="11725" max="11725" width="9" style="24" customWidth="1"/>
    <col min="11726" max="11726" width="0.85546875" style="24" customWidth="1"/>
    <col min="11727" max="11727" width="13.5703125" style="24" customWidth="1"/>
    <col min="11728" max="11728" width="0.85546875" style="24" customWidth="1"/>
    <col min="11729" max="11729" width="15.140625" style="24" customWidth="1"/>
    <col min="11730" max="11730" width="0.85546875" style="24" customWidth="1"/>
    <col min="11731" max="11731" width="14.5703125" style="24" customWidth="1"/>
    <col min="11732" max="11732" width="11.42578125" style="24" bestFit="1" customWidth="1"/>
    <col min="11733" max="11978" width="10.5703125" style="24"/>
    <col min="11979" max="11979" width="2" style="24" customWidth="1"/>
    <col min="11980" max="11980" width="68.140625" style="24" customWidth="1"/>
    <col min="11981" max="11981" width="9" style="24" customWidth="1"/>
    <col min="11982" max="11982" width="0.85546875" style="24" customWidth="1"/>
    <col min="11983" max="11983" width="13.5703125" style="24" customWidth="1"/>
    <col min="11984" max="11984" width="0.85546875" style="24" customWidth="1"/>
    <col min="11985" max="11985" width="15.140625" style="24" customWidth="1"/>
    <col min="11986" max="11986" width="0.85546875" style="24" customWidth="1"/>
    <col min="11987" max="11987" width="14.5703125" style="24" customWidth="1"/>
    <col min="11988" max="11988" width="11.42578125" style="24" bestFit="1" customWidth="1"/>
    <col min="11989" max="12234" width="10.5703125" style="24"/>
    <col min="12235" max="12235" width="2" style="24" customWidth="1"/>
    <col min="12236" max="12236" width="68.140625" style="24" customWidth="1"/>
    <col min="12237" max="12237" width="9" style="24" customWidth="1"/>
    <col min="12238" max="12238" width="0.85546875" style="24" customWidth="1"/>
    <col min="12239" max="12239" width="13.5703125" style="24" customWidth="1"/>
    <col min="12240" max="12240" width="0.85546875" style="24" customWidth="1"/>
    <col min="12241" max="12241" width="15.140625" style="24" customWidth="1"/>
    <col min="12242" max="12242" width="0.85546875" style="24" customWidth="1"/>
    <col min="12243" max="12243" width="14.5703125" style="24" customWidth="1"/>
    <col min="12244" max="12244" width="11.42578125" style="24" bestFit="1" customWidth="1"/>
    <col min="12245" max="12490" width="10.5703125" style="24"/>
    <col min="12491" max="12491" width="2" style="24" customWidth="1"/>
    <col min="12492" max="12492" width="68.140625" style="24" customWidth="1"/>
    <col min="12493" max="12493" width="9" style="24" customWidth="1"/>
    <col min="12494" max="12494" width="0.85546875" style="24" customWidth="1"/>
    <col min="12495" max="12495" width="13.5703125" style="24" customWidth="1"/>
    <col min="12496" max="12496" width="0.85546875" style="24" customWidth="1"/>
    <col min="12497" max="12497" width="15.140625" style="24" customWidth="1"/>
    <col min="12498" max="12498" width="0.85546875" style="24" customWidth="1"/>
    <col min="12499" max="12499" width="14.5703125" style="24" customWidth="1"/>
    <col min="12500" max="12500" width="11.42578125" style="24" bestFit="1" customWidth="1"/>
    <col min="12501" max="12746" width="10.5703125" style="24"/>
    <col min="12747" max="12747" width="2" style="24" customWidth="1"/>
    <col min="12748" max="12748" width="68.140625" style="24" customWidth="1"/>
    <col min="12749" max="12749" width="9" style="24" customWidth="1"/>
    <col min="12750" max="12750" width="0.85546875" style="24" customWidth="1"/>
    <col min="12751" max="12751" width="13.5703125" style="24" customWidth="1"/>
    <col min="12752" max="12752" width="0.85546875" style="24" customWidth="1"/>
    <col min="12753" max="12753" width="15.140625" style="24" customWidth="1"/>
    <col min="12754" max="12754" width="0.85546875" style="24" customWidth="1"/>
    <col min="12755" max="12755" width="14.5703125" style="24" customWidth="1"/>
    <col min="12756" max="12756" width="11.42578125" style="24" bestFit="1" customWidth="1"/>
    <col min="12757" max="13002" width="10.5703125" style="24"/>
    <col min="13003" max="13003" width="2" style="24" customWidth="1"/>
    <col min="13004" max="13004" width="68.140625" style="24" customWidth="1"/>
    <col min="13005" max="13005" width="9" style="24" customWidth="1"/>
    <col min="13006" max="13006" width="0.85546875" style="24" customWidth="1"/>
    <col min="13007" max="13007" width="13.5703125" style="24" customWidth="1"/>
    <col min="13008" max="13008" width="0.85546875" style="24" customWidth="1"/>
    <col min="13009" max="13009" width="15.140625" style="24" customWidth="1"/>
    <col min="13010" max="13010" width="0.85546875" style="24" customWidth="1"/>
    <col min="13011" max="13011" width="14.5703125" style="24" customWidth="1"/>
    <col min="13012" max="13012" width="11.42578125" style="24" bestFit="1" customWidth="1"/>
    <col min="13013" max="13258" width="10.5703125" style="24"/>
    <col min="13259" max="13259" width="2" style="24" customWidth="1"/>
    <col min="13260" max="13260" width="68.140625" style="24" customWidth="1"/>
    <col min="13261" max="13261" width="9" style="24" customWidth="1"/>
    <col min="13262" max="13262" width="0.85546875" style="24" customWidth="1"/>
    <col min="13263" max="13263" width="13.5703125" style="24" customWidth="1"/>
    <col min="13264" max="13264" width="0.85546875" style="24" customWidth="1"/>
    <col min="13265" max="13265" width="15.140625" style="24" customWidth="1"/>
    <col min="13266" max="13266" width="0.85546875" style="24" customWidth="1"/>
    <col min="13267" max="13267" width="14.5703125" style="24" customWidth="1"/>
    <col min="13268" max="13268" width="11.42578125" style="24" bestFit="1" customWidth="1"/>
    <col min="13269" max="13514" width="10.5703125" style="24"/>
    <col min="13515" max="13515" width="2" style="24" customWidth="1"/>
    <col min="13516" max="13516" width="68.140625" style="24" customWidth="1"/>
    <col min="13517" max="13517" width="9" style="24" customWidth="1"/>
    <col min="13518" max="13518" width="0.85546875" style="24" customWidth="1"/>
    <col min="13519" max="13519" width="13.5703125" style="24" customWidth="1"/>
    <col min="13520" max="13520" width="0.85546875" style="24" customWidth="1"/>
    <col min="13521" max="13521" width="15.140625" style="24" customWidth="1"/>
    <col min="13522" max="13522" width="0.85546875" style="24" customWidth="1"/>
    <col min="13523" max="13523" width="14.5703125" style="24" customWidth="1"/>
    <col min="13524" max="13524" width="11.42578125" style="24" bestFit="1" customWidth="1"/>
    <col min="13525" max="13770" width="10.5703125" style="24"/>
    <col min="13771" max="13771" width="2" style="24" customWidth="1"/>
    <col min="13772" max="13772" width="68.140625" style="24" customWidth="1"/>
    <col min="13773" max="13773" width="9" style="24" customWidth="1"/>
    <col min="13774" max="13774" width="0.85546875" style="24" customWidth="1"/>
    <col min="13775" max="13775" width="13.5703125" style="24" customWidth="1"/>
    <col min="13776" max="13776" width="0.85546875" style="24" customWidth="1"/>
    <col min="13777" max="13777" width="15.140625" style="24" customWidth="1"/>
    <col min="13778" max="13778" width="0.85546875" style="24" customWidth="1"/>
    <col min="13779" max="13779" width="14.5703125" style="24" customWidth="1"/>
    <col min="13780" max="13780" width="11.42578125" style="24" bestFit="1" customWidth="1"/>
    <col min="13781" max="14026" width="10.5703125" style="24"/>
    <col min="14027" max="14027" width="2" style="24" customWidth="1"/>
    <col min="14028" max="14028" width="68.140625" style="24" customWidth="1"/>
    <col min="14029" max="14029" width="9" style="24" customWidth="1"/>
    <col min="14030" max="14030" width="0.85546875" style="24" customWidth="1"/>
    <col min="14031" max="14031" width="13.5703125" style="24" customWidth="1"/>
    <col min="14032" max="14032" width="0.85546875" style="24" customWidth="1"/>
    <col min="14033" max="14033" width="15.140625" style="24" customWidth="1"/>
    <col min="14034" max="14034" width="0.85546875" style="24" customWidth="1"/>
    <col min="14035" max="14035" width="14.5703125" style="24" customWidth="1"/>
    <col min="14036" max="14036" width="11.42578125" style="24" bestFit="1" customWidth="1"/>
    <col min="14037" max="14282" width="10.5703125" style="24"/>
    <col min="14283" max="14283" width="2" style="24" customWidth="1"/>
    <col min="14284" max="14284" width="68.140625" style="24" customWidth="1"/>
    <col min="14285" max="14285" width="9" style="24" customWidth="1"/>
    <col min="14286" max="14286" width="0.85546875" style="24" customWidth="1"/>
    <col min="14287" max="14287" width="13.5703125" style="24" customWidth="1"/>
    <col min="14288" max="14288" width="0.85546875" style="24" customWidth="1"/>
    <col min="14289" max="14289" width="15.140625" style="24" customWidth="1"/>
    <col min="14290" max="14290" width="0.85546875" style="24" customWidth="1"/>
    <col min="14291" max="14291" width="14.5703125" style="24" customWidth="1"/>
    <col min="14292" max="14292" width="11.42578125" style="24" bestFit="1" customWidth="1"/>
    <col min="14293" max="14538" width="10.5703125" style="24"/>
    <col min="14539" max="14539" width="2" style="24" customWidth="1"/>
    <col min="14540" max="14540" width="68.140625" style="24" customWidth="1"/>
    <col min="14541" max="14541" width="9" style="24" customWidth="1"/>
    <col min="14542" max="14542" width="0.85546875" style="24" customWidth="1"/>
    <col min="14543" max="14543" width="13.5703125" style="24" customWidth="1"/>
    <col min="14544" max="14544" width="0.85546875" style="24" customWidth="1"/>
    <col min="14545" max="14545" width="15.140625" style="24" customWidth="1"/>
    <col min="14546" max="14546" width="0.85546875" style="24" customWidth="1"/>
    <col min="14547" max="14547" width="14.5703125" style="24" customWidth="1"/>
    <col min="14548" max="14548" width="11.42578125" style="24" bestFit="1" customWidth="1"/>
    <col min="14549" max="14794" width="10.5703125" style="24"/>
    <col min="14795" max="14795" width="2" style="24" customWidth="1"/>
    <col min="14796" max="14796" width="68.140625" style="24" customWidth="1"/>
    <col min="14797" max="14797" width="9" style="24" customWidth="1"/>
    <col min="14798" max="14798" width="0.85546875" style="24" customWidth="1"/>
    <col min="14799" max="14799" width="13.5703125" style="24" customWidth="1"/>
    <col min="14800" max="14800" width="0.85546875" style="24" customWidth="1"/>
    <col min="14801" max="14801" width="15.140625" style="24" customWidth="1"/>
    <col min="14802" max="14802" width="0.85546875" style="24" customWidth="1"/>
    <col min="14803" max="14803" width="14.5703125" style="24" customWidth="1"/>
    <col min="14804" max="14804" width="11.42578125" style="24" bestFit="1" customWidth="1"/>
    <col min="14805" max="15050" width="10.5703125" style="24"/>
    <col min="15051" max="15051" width="2" style="24" customWidth="1"/>
    <col min="15052" max="15052" width="68.140625" style="24" customWidth="1"/>
    <col min="15053" max="15053" width="9" style="24" customWidth="1"/>
    <col min="15054" max="15054" width="0.85546875" style="24" customWidth="1"/>
    <col min="15055" max="15055" width="13.5703125" style="24" customWidth="1"/>
    <col min="15056" max="15056" width="0.85546875" style="24" customWidth="1"/>
    <col min="15057" max="15057" width="15.140625" style="24" customWidth="1"/>
    <col min="15058" max="15058" width="0.85546875" style="24" customWidth="1"/>
    <col min="15059" max="15059" width="14.5703125" style="24" customWidth="1"/>
    <col min="15060" max="15060" width="11.42578125" style="24" bestFit="1" customWidth="1"/>
    <col min="15061" max="15306" width="10.5703125" style="24"/>
    <col min="15307" max="15307" width="2" style="24" customWidth="1"/>
    <col min="15308" max="15308" width="68.140625" style="24" customWidth="1"/>
    <col min="15309" max="15309" width="9" style="24" customWidth="1"/>
    <col min="15310" max="15310" width="0.85546875" style="24" customWidth="1"/>
    <col min="15311" max="15311" width="13.5703125" style="24" customWidth="1"/>
    <col min="15312" max="15312" width="0.85546875" style="24" customWidth="1"/>
    <col min="15313" max="15313" width="15.140625" style="24" customWidth="1"/>
    <col min="15314" max="15314" width="0.85546875" style="24" customWidth="1"/>
    <col min="15315" max="15315" width="14.5703125" style="24" customWidth="1"/>
    <col min="15316" max="15316" width="11.42578125" style="24" bestFit="1" customWidth="1"/>
    <col min="15317" max="15562" width="10.5703125" style="24"/>
    <col min="15563" max="15563" width="2" style="24" customWidth="1"/>
    <col min="15564" max="15564" width="68.140625" style="24" customWidth="1"/>
    <col min="15565" max="15565" width="9" style="24" customWidth="1"/>
    <col min="15566" max="15566" width="0.85546875" style="24" customWidth="1"/>
    <col min="15567" max="15567" width="13.5703125" style="24" customWidth="1"/>
    <col min="15568" max="15568" width="0.85546875" style="24" customWidth="1"/>
    <col min="15569" max="15569" width="15.140625" style="24" customWidth="1"/>
    <col min="15570" max="15570" width="0.85546875" style="24" customWidth="1"/>
    <col min="15571" max="15571" width="14.5703125" style="24" customWidth="1"/>
    <col min="15572" max="15572" width="11.42578125" style="24" bestFit="1" customWidth="1"/>
    <col min="15573" max="15818" width="10.5703125" style="24"/>
    <col min="15819" max="15819" width="2" style="24" customWidth="1"/>
    <col min="15820" max="15820" width="68.140625" style="24" customWidth="1"/>
    <col min="15821" max="15821" width="9" style="24" customWidth="1"/>
    <col min="15822" max="15822" width="0.85546875" style="24" customWidth="1"/>
    <col min="15823" max="15823" width="13.5703125" style="24" customWidth="1"/>
    <col min="15824" max="15824" width="0.85546875" style="24" customWidth="1"/>
    <col min="15825" max="15825" width="15.140625" style="24" customWidth="1"/>
    <col min="15826" max="15826" width="0.85546875" style="24" customWidth="1"/>
    <col min="15827" max="15827" width="14.5703125" style="24" customWidth="1"/>
    <col min="15828" max="15828" width="11.42578125" style="24" bestFit="1" customWidth="1"/>
    <col min="15829" max="16074" width="10.5703125" style="24"/>
    <col min="16075" max="16075" width="2" style="24" customWidth="1"/>
    <col min="16076" max="16076" width="68.140625" style="24" customWidth="1"/>
    <col min="16077" max="16077" width="9" style="24" customWidth="1"/>
    <col min="16078" max="16078" width="0.85546875" style="24" customWidth="1"/>
    <col min="16079" max="16079" width="13.5703125" style="24" customWidth="1"/>
    <col min="16080" max="16080" width="0.85546875" style="24" customWidth="1"/>
    <col min="16081" max="16081" width="15.140625" style="24" customWidth="1"/>
    <col min="16082" max="16082" width="0.85546875" style="24" customWidth="1"/>
    <col min="16083" max="16083" width="14.5703125" style="24" customWidth="1"/>
    <col min="16084" max="16084" width="11.42578125" style="24" bestFit="1" customWidth="1"/>
    <col min="16085" max="16384" width="10.5703125" style="24"/>
  </cols>
  <sheetData>
    <row r="1" spans="1:15" ht="21.75" customHeight="1">
      <c r="A1" s="1" t="s">
        <v>126</v>
      </c>
      <c r="B1" s="1"/>
      <c r="C1" s="2"/>
      <c r="D1" s="1"/>
      <c r="E1" s="50"/>
      <c r="F1" s="1"/>
      <c r="G1" s="50"/>
      <c r="H1" s="48"/>
      <c r="I1" s="22"/>
      <c r="J1" s="22"/>
      <c r="K1" s="22"/>
      <c r="L1" s="22"/>
      <c r="M1" s="22"/>
      <c r="N1" s="22"/>
      <c r="O1" s="23"/>
    </row>
    <row r="2" spans="1:15" ht="21.75" customHeight="1">
      <c r="A2" s="51" t="s">
        <v>35</v>
      </c>
      <c r="B2" s="47"/>
      <c r="C2" s="48"/>
      <c r="D2" s="49"/>
      <c r="E2" s="50"/>
      <c r="F2" s="49"/>
      <c r="G2" s="50"/>
      <c r="H2" s="48"/>
      <c r="I2" s="22"/>
      <c r="J2" s="22"/>
      <c r="K2" s="22"/>
      <c r="L2" s="22"/>
      <c r="M2" s="22"/>
      <c r="N2" s="22"/>
      <c r="O2" s="25"/>
    </row>
    <row r="3" spans="1:15" s="8" customFormat="1" ht="21.75" customHeight="1">
      <c r="A3" s="99" t="s">
        <v>137</v>
      </c>
      <c r="B3" s="4"/>
      <c r="C3" s="6"/>
      <c r="D3" s="38"/>
      <c r="E3" s="65"/>
      <c r="F3" s="38"/>
      <c r="G3" s="65"/>
      <c r="H3" s="38"/>
      <c r="I3" s="65"/>
      <c r="J3" s="65"/>
      <c r="K3" s="65"/>
      <c r="L3" s="65"/>
      <c r="M3" s="65"/>
      <c r="N3" s="38"/>
      <c r="O3" s="66"/>
    </row>
    <row r="4" spans="1:15" ht="15.75" customHeight="1">
      <c r="A4" s="52"/>
      <c r="B4" s="53"/>
      <c r="C4" s="49"/>
      <c r="D4" s="49"/>
      <c r="E4" s="54"/>
      <c r="F4" s="49"/>
      <c r="G4" s="54"/>
      <c r="H4" s="49"/>
      <c r="I4" s="26"/>
      <c r="J4" s="26"/>
      <c r="K4" s="26"/>
      <c r="L4" s="26"/>
      <c r="M4" s="26"/>
      <c r="N4" s="26"/>
      <c r="O4" s="25"/>
    </row>
    <row r="5" spans="1:15" ht="21.75" customHeight="1">
      <c r="A5" s="52"/>
      <c r="B5" s="53"/>
      <c r="C5" s="49"/>
      <c r="D5" s="49"/>
      <c r="E5" s="54"/>
      <c r="F5" s="49"/>
      <c r="G5" s="54"/>
      <c r="H5" s="49"/>
      <c r="I5" s="188" t="s">
        <v>52</v>
      </c>
      <c r="J5" s="188"/>
      <c r="K5" s="188"/>
      <c r="L5" s="26"/>
      <c r="M5" s="26"/>
      <c r="N5" s="26"/>
      <c r="O5" s="25"/>
    </row>
    <row r="6" spans="1:15" ht="21.75" customHeight="1">
      <c r="A6" s="52"/>
      <c r="B6" s="53"/>
      <c r="C6" s="49"/>
      <c r="D6" s="49"/>
      <c r="E6" s="54"/>
      <c r="F6" s="49"/>
      <c r="G6" s="54"/>
      <c r="H6" s="49"/>
      <c r="I6" s="35" t="s">
        <v>116</v>
      </c>
      <c r="J6" s="26"/>
      <c r="K6" s="26"/>
      <c r="L6" s="26"/>
      <c r="M6" s="26"/>
      <c r="N6" s="26"/>
      <c r="O6" s="25"/>
    </row>
    <row r="7" spans="1:15" ht="21.75" customHeight="1">
      <c r="A7" s="27"/>
      <c r="B7" s="27"/>
      <c r="C7" s="25"/>
      <c r="D7" s="25"/>
      <c r="E7" s="35" t="s">
        <v>27</v>
      </c>
      <c r="F7" s="25"/>
      <c r="G7" s="35" t="s">
        <v>142</v>
      </c>
      <c r="H7" s="25"/>
      <c r="I7" s="35" t="s">
        <v>117</v>
      </c>
      <c r="J7" s="35"/>
      <c r="K7" s="35"/>
      <c r="L7" s="35"/>
      <c r="M7" s="35" t="s">
        <v>88</v>
      </c>
      <c r="N7" s="35"/>
      <c r="O7" s="25"/>
    </row>
    <row r="8" spans="1:15" s="28" customFormat="1" ht="21.75" customHeight="1">
      <c r="C8" s="25"/>
      <c r="D8" s="35"/>
      <c r="E8" s="35" t="s">
        <v>28</v>
      </c>
      <c r="F8" s="35"/>
      <c r="G8" s="35" t="s">
        <v>143</v>
      </c>
      <c r="H8" s="35"/>
      <c r="I8" s="35" t="s">
        <v>118</v>
      </c>
      <c r="J8" s="35"/>
      <c r="K8" s="35" t="s">
        <v>17</v>
      </c>
      <c r="L8" s="35"/>
      <c r="M8" s="35" t="s">
        <v>89</v>
      </c>
      <c r="N8" s="35"/>
      <c r="O8" s="55" t="s">
        <v>23</v>
      </c>
    </row>
    <row r="9" spans="1:15" s="28" customFormat="1" ht="21.75" customHeight="1">
      <c r="C9" s="63" t="s">
        <v>1</v>
      </c>
      <c r="D9" s="62"/>
      <c r="E9" s="36" t="s">
        <v>2</v>
      </c>
      <c r="F9" s="62"/>
      <c r="G9" s="36" t="s">
        <v>2</v>
      </c>
      <c r="H9" s="56"/>
      <c r="I9" s="36" t="s">
        <v>2</v>
      </c>
      <c r="J9" s="35"/>
      <c r="K9" s="36" t="s">
        <v>2</v>
      </c>
      <c r="L9" s="35"/>
      <c r="M9" s="36" t="s">
        <v>2</v>
      </c>
      <c r="N9" s="35"/>
      <c r="O9" s="36" t="s">
        <v>2</v>
      </c>
    </row>
    <row r="10" spans="1:15" ht="3.95" customHeight="1">
      <c r="A10" s="29"/>
      <c r="B10" s="30"/>
      <c r="C10" s="25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5" ht="21.75" customHeight="1">
      <c r="A11" s="51" t="s">
        <v>93</v>
      </c>
      <c r="B11" s="30"/>
      <c r="C11" s="33"/>
      <c r="D11" s="32"/>
      <c r="E11" s="103">
        <v>25000000</v>
      </c>
      <c r="F11" s="32"/>
      <c r="G11" s="103">
        <v>0</v>
      </c>
      <c r="H11" s="32"/>
      <c r="I11" s="32">
        <v>0</v>
      </c>
      <c r="J11" s="32"/>
      <c r="K11" s="103">
        <v>11249848</v>
      </c>
      <c r="L11" s="32"/>
      <c r="M11" s="103">
        <v>2730615</v>
      </c>
      <c r="N11" s="32"/>
      <c r="O11" s="32">
        <f>SUM(E11:M11)</f>
        <v>38980463</v>
      </c>
    </row>
    <row r="12" spans="1:15" ht="21.75" customHeight="1">
      <c r="A12" s="51" t="s">
        <v>92</v>
      </c>
      <c r="B12" s="30"/>
      <c r="C12" s="33"/>
      <c r="D12" s="32"/>
      <c r="E12" s="103"/>
      <c r="F12" s="32"/>
      <c r="G12" s="103"/>
      <c r="H12" s="32"/>
      <c r="I12" s="32"/>
      <c r="J12" s="32"/>
      <c r="K12" s="103"/>
      <c r="L12" s="32"/>
      <c r="M12" s="103"/>
      <c r="N12" s="32"/>
      <c r="O12" s="32"/>
    </row>
    <row r="13" spans="1:15" ht="21.75" customHeight="1">
      <c r="A13" s="167" t="s">
        <v>138</v>
      </c>
      <c r="B13" s="30"/>
      <c r="C13" s="33"/>
      <c r="D13" s="32"/>
      <c r="E13" s="103">
        <v>31250000</v>
      </c>
      <c r="F13" s="32"/>
      <c r="G13" s="103">
        <v>0</v>
      </c>
      <c r="H13" s="32"/>
      <c r="I13" s="32">
        <v>0</v>
      </c>
      <c r="J13" s="32"/>
      <c r="K13" s="103" t="s">
        <v>80</v>
      </c>
      <c r="L13" s="32"/>
      <c r="M13" s="103" t="s">
        <v>80</v>
      </c>
      <c r="N13" s="32"/>
      <c r="O13" s="32">
        <f>SUM(E13:M13)</f>
        <v>31250000</v>
      </c>
    </row>
    <row r="14" spans="1:15" ht="21.75" customHeight="1">
      <c r="A14" s="57" t="s">
        <v>98</v>
      </c>
      <c r="B14" s="30"/>
      <c r="C14" s="32"/>
      <c r="D14" s="32"/>
      <c r="E14" s="34" t="s">
        <v>80</v>
      </c>
      <c r="F14" s="32"/>
      <c r="G14" s="34" t="s">
        <v>80</v>
      </c>
      <c r="H14" s="32"/>
      <c r="I14" s="34">
        <v>0</v>
      </c>
      <c r="J14" s="32"/>
      <c r="K14" s="34">
        <v>6482183</v>
      </c>
      <c r="L14" s="32"/>
      <c r="M14" s="34">
        <v>0</v>
      </c>
      <c r="N14" s="32"/>
      <c r="O14" s="34">
        <f>SUM(E14:M14)</f>
        <v>6482183</v>
      </c>
    </row>
    <row r="15" spans="1:15" ht="3.95" customHeight="1">
      <c r="A15" s="57"/>
      <c r="B15" s="30"/>
      <c r="C15" s="32"/>
      <c r="D15" s="32"/>
      <c r="E15" s="103"/>
      <c r="F15" s="32"/>
      <c r="G15" s="103"/>
      <c r="H15" s="32"/>
      <c r="I15" s="32"/>
      <c r="J15" s="32"/>
      <c r="K15" s="103"/>
      <c r="L15" s="32"/>
      <c r="M15" s="103"/>
      <c r="N15" s="32"/>
      <c r="O15" s="32"/>
    </row>
    <row r="16" spans="1:15" ht="21.75" customHeight="1" thickBot="1">
      <c r="A16" s="100" t="s">
        <v>139</v>
      </c>
      <c r="B16" s="30"/>
      <c r="C16" s="32"/>
      <c r="D16" s="32"/>
      <c r="E16" s="61">
        <f>SUM(E11:E14)</f>
        <v>56250000</v>
      </c>
      <c r="F16" s="32"/>
      <c r="G16" s="61">
        <f>SUM(G11:G14)</f>
        <v>0</v>
      </c>
      <c r="H16" s="32"/>
      <c r="I16" s="61">
        <f>SUM(I11:I14)</f>
        <v>0</v>
      </c>
      <c r="J16" s="32"/>
      <c r="K16" s="61">
        <f>SUM(K11:K14)</f>
        <v>17732031</v>
      </c>
      <c r="L16" s="32"/>
      <c r="M16" s="61">
        <f>SUM(M11:M14)</f>
        <v>2730615</v>
      </c>
      <c r="N16" s="32"/>
      <c r="O16" s="61">
        <f>SUM(O11:O14)</f>
        <v>76712646</v>
      </c>
    </row>
    <row r="17" spans="1:15" ht="12" customHeight="1" thickTop="1">
      <c r="A17" s="51"/>
      <c r="B17" s="30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5" ht="21.75" customHeight="1">
      <c r="A18" s="51" t="s">
        <v>103</v>
      </c>
      <c r="B18" s="30"/>
      <c r="C18" s="33"/>
      <c r="D18" s="32"/>
      <c r="E18" s="58">
        <v>118750000</v>
      </c>
      <c r="F18" s="32"/>
      <c r="G18" s="58">
        <v>0</v>
      </c>
      <c r="H18" s="32"/>
      <c r="I18" s="58">
        <v>750000</v>
      </c>
      <c r="J18" s="32"/>
      <c r="K18" s="58">
        <v>14751712</v>
      </c>
      <c r="L18" s="32"/>
      <c r="M18" s="58">
        <v>2730615</v>
      </c>
      <c r="N18" s="32"/>
      <c r="O18" s="58">
        <f>SUM(E18:M18)</f>
        <v>136982327</v>
      </c>
    </row>
    <row r="19" spans="1:15" ht="21.75" customHeight="1">
      <c r="A19" s="51" t="s">
        <v>92</v>
      </c>
      <c r="B19" s="30"/>
      <c r="C19" s="33"/>
      <c r="D19" s="32"/>
      <c r="E19" s="58"/>
      <c r="F19" s="32"/>
      <c r="G19" s="58"/>
      <c r="H19" s="32"/>
      <c r="I19" s="58"/>
      <c r="J19" s="32"/>
      <c r="K19" s="58"/>
      <c r="L19" s="32"/>
      <c r="M19" s="58"/>
      <c r="N19" s="32"/>
      <c r="O19" s="58"/>
    </row>
    <row r="20" spans="1:15" ht="21.75" customHeight="1">
      <c r="A20" s="57" t="s">
        <v>138</v>
      </c>
      <c r="B20" s="30"/>
      <c r="C20" s="33">
        <v>17</v>
      </c>
      <c r="D20" s="32"/>
      <c r="E20" s="58">
        <v>65000000</v>
      </c>
      <c r="F20" s="32"/>
      <c r="G20" s="58">
        <v>362473320</v>
      </c>
      <c r="H20" s="32"/>
      <c r="I20" s="58">
        <v>0</v>
      </c>
      <c r="J20" s="32"/>
      <c r="K20" s="58">
        <v>0</v>
      </c>
      <c r="L20" s="32"/>
      <c r="M20" s="58">
        <v>0</v>
      </c>
      <c r="N20" s="32"/>
      <c r="O20" s="58">
        <f t="shared" ref="O20:O24" si="0">SUM(E20:M20)</f>
        <v>427473320</v>
      </c>
    </row>
    <row r="21" spans="1:15" ht="21.75" customHeight="1">
      <c r="A21" s="57" t="s">
        <v>115</v>
      </c>
      <c r="B21" s="30"/>
      <c r="C21" s="33">
        <v>17</v>
      </c>
      <c r="D21" s="32"/>
      <c r="E21" s="58">
        <v>31250000</v>
      </c>
      <c r="F21" s="32"/>
      <c r="G21" s="58">
        <v>0</v>
      </c>
      <c r="H21" s="32"/>
      <c r="I21" s="58">
        <v>0</v>
      </c>
      <c r="J21" s="32"/>
      <c r="K21" s="58">
        <v>0</v>
      </c>
      <c r="L21" s="32"/>
      <c r="M21" s="58">
        <v>0</v>
      </c>
      <c r="N21" s="32"/>
      <c r="O21" s="58">
        <f t="shared" si="0"/>
        <v>31250000</v>
      </c>
    </row>
    <row r="22" spans="1:15" ht="21.75" customHeight="1">
      <c r="A22" s="57" t="s">
        <v>114</v>
      </c>
      <c r="B22" s="30"/>
      <c r="C22" s="33">
        <v>18</v>
      </c>
      <c r="D22" s="32"/>
      <c r="E22" s="58">
        <v>0</v>
      </c>
      <c r="F22" s="32"/>
      <c r="G22" s="58">
        <v>0</v>
      </c>
      <c r="H22" s="32"/>
      <c r="I22" s="58">
        <v>700000</v>
      </c>
      <c r="J22" s="32"/>
      <c r="K22" s="58">
        <f>-I22</f>
        <v>-700000</v>
      </c>
      <c r="L22" s="32"/>
      <c r="M22" s="58">
        <v>0</v>
      </c>
      <c r="N22" s="32"/>
      <c r="O22" s="58">
        <f t="shared" si="0"/>
        <v>0</v>
      </c>
    </row>
    <row r="23" spans="1:15" ht="21.75" customHeight="1">
      <c r="A23" s="57" t="s">
        <v>113</v>
      </c>
      <c r="B23" s="30"/>
      <c r="C23" s="33">
        <v>18</v>
      </c>
      <c r="D23" s="32"/>
      <c r="E23" s="58">
        <v>0</v>
      </c>
      <c r="F23" s="32"/>
      <c r="G23" s="58">
        <v>0</v>
      </c>
      <c r="H23" s="32"/>
      <c r="I23" s="58">
        <v>0</v>
      </c>
      <c r="J23" s="32"/>
      <c r="K23" s="58">
        <v>-14000000</v>
      </c>
      <c r="L23" s="32"/>
      <c r="M23" s="58">
        <v>0</v>
      </c>
      <c r="N23" s="32"/>
      <c r="O23" s="58">
        <f t="shared" si="0"/>
        <v>-14000000</v>
      </c>
    </row>
    <row r="24" spans="1:15" ht="21.75" customHeight="1">
      <c r="A24" s="57" t="s">
        <v>98</v>
      </c>
      <c r="B24" s="30"/>
      <c r="C24" s="32"/>
      <c r="D24" s="32"/>
      <c r="E24" s="59">
        <v>0</v>
      </c>
      <c r="F24" s="32"/>
      <c r="G24" s="59">
        <v>0</v>
      </c>
      <c r="H24" s="32"/>
      <c r="I24" s="59">
        <v>0</v>
      </c>
      <c r="J24" s="32"/>
      <c r="K24" s="59">
        <f>'Thai6 9m'!F37</f>
        <v>18834455</v>
      </c>
      <c r="L24" s="32"/>
      <c r="M24" s="59">
        <v>0</v>
      </c>
      <c r="N24" s="32"/>
      <c r="O24" s="59">
        <f t="shared" si="0"/>
        <v>18834455</v>
      </c>
    </row>
    <row r="25" spans="1:15" ht="3.95" customHeight="1">
      <c r="A25" s="57"/>
      <c r="B25" s="30"/>
      <c r="C25" s="32"/>
      <c r="D25" s="32"/>
      <c r="E25" s="58"/>
      <c r="F25" s="32"/>
      <c r="G25" s="58"/>
      <c r="H25" s="32"/>
      <c r="I25" s="58"/>
      <c r="J25" s="32"/>
      <c r="K25" s="58"/>
      <c r="L25" s="32"/>
      <c r="M25" s="58"/>
      <c r="N25" s="32"/>
      <c r="O25" s="58"/>
    </row>
    <row r="26" spans="1:15" ht="21.75" customHeight="1" thickBot="1">
      <c r="A26" s="100" t="s">
        <v>140</v>
      </c>
      <c r="B26" s="30"/>
      <c r="C26" s="32"/>
      <c r="D26" s="32"/>
      <c r="E26" s="60">
        <f>SUM(E18:E25)</f>
        <v>215000000</v>
      </c>
      <c r="F26" s="32"/>
      <c r="G26" s="60">
        <f>SUM(G18:G25)</f>
        <v>362473320</v>
      </c>
      <c r="H26" s="32"/>
      <c r="I26" s="60">
        <f>SUM(I18:I25)</f>
        <v>1450000</v>
      </c>
      <c r="J26" s="32"/>
      <c r="K26" s="60">
        <f>SUM(K18:K25)</f>
        <v>18886167</v>
      </c>
      <c r="L26" s="32"/>
      <c r="M26" s="60">
        <f>SUM(M18:M25)</f>
        <v>2730615</v>
      </c>
      <c r="N26" s="32"/>
      <c r="O26" s="60">
        <f>SUM(E26:M26)</f>
        <v>600540102</v>
      </c>
    </row>
    <row r="27" spans="1:15" ht="15" customHeight="1" thickTop="1"/>
    <row r="28" spans="1:15" ht="21.95" customHeight="1">
      <c r="A28" s="187" t="str">
        <f>'Thai 2-4'!A41</f>
        <v>หมายเหตุประกอบข้อมูลทางการเงินเป็นส่วนหนึ่งของข้อมูลทางการเงินระหว่างกาลนี้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</row>
    <row r="29" spans="1:15" ht="21.2" customHeight="1">
      <c r="A29" s="51"/>
      <c r="B29" s="30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21.2" customHeight="1">
      <c r="A30" s="51"/>
      <c r="B30" s="57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21.2" customHeight="1">
      <c r="A31" s="51"/>
      <c r="B31" s="30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ht="21.2" customHeight="1">
      <c r="A32" s="51"/>
      <c r="B32" s="30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 ht="25.5" customHeight="1">
      <c r="A33" s="51"/>
      <c r="B33" s="30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 ht="21.2" customHeight="1">
      <c r="A34" s="51"/>
      <c r="B34" s="30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 ht="21.2" customHeight="1">
      <c r="A35" s="51"/>
      <c r="B35" s="30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ht="21.2" customHeight="1">
      <c r="A36" s="51"/>
      <c r="B36" s="30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 ht="21.2" customHeight="1">
      <c r="A37" s="51"/>
      <c r="B37" s="30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ht="20.25" customHeight="1">
      <c r="A38" s="51"/>
      <c r="B38" s="30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</sheetData>
  <mergeCells count="2">
    <mergeCell ref="A28:O28"/>
    <mergeCell ref="I5:K5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5E6EC-8EA5-404E-8274-AC26FA6CEAA8}">
  <dimension ref="A1:K89"/>
  <sheetViews>
    <sheetView tabSelected="1" topLeftCell="A25" zoomScale="90" zoomScaleNormal="90" zoomScaleSheetLayoutView="90" workbookViewId="0">
      <selection activeCell="D40" sqref="D40"/>
    </sheetView>
  </sheetViews>
  <sheetFormatPr defaultColWidth="9.140625" defaultRowHeight="18.75"/>
  <cols>
    <col min="1" max="3" width="1.7109375" style="121" customWidth="1"/>
    <col min="4" max="4" width="50.42578125" style="121" customWidth="1"/>
    <col min="5" max="5" width="8.5703125" style="121" customWidth="1"/>
    <col min="6" max="6" width="0.85546875" style="121" customWidth="1"/>
    <col min="7" max="7" width="14.42578125" style="121" customWidth="1"/>
    <col min="8" max="8" width="0.85546875" style="121" customWidth="1"/>
    <col min="9" max="9" width="14.42578125" style="17" customWidth="1"/>
    <col min="10" max="10" width="9.140625" style="121"/>
    <col min="11" max="11" width="15.28515625" style="121" customWidth="1"/>
    <col min="12" max="16384" width="9.140625" style="121"/>
  </cols>
  <sheetData>
    <row r="1" spans="1:9" ht="21.75" customHeight="1">
      <c r="A1" s="1" t="s">
        <v>126</v>
      </c>
      <c r="B1" s="83"/>
      <c r="C1" s="83"/>
      <c r="D1" s="93"/>
      <c r="E1" s="91"/>
      <c r="F1" s="83"/>
      <c r="G1" s="3"/>
      <c r="I1" s="3"/>
    </row>
    <row r="2" spans="1:9" ht="21.75" customHeight="1">
      <c r="A2" s="83" t="s">
        <v>55</v>
      </c>
      <c r="B2" s="83"/>
      <c r="C2" s="83"/>
      <c r="D2" s="93"/>
      <c r="E2" s="91"/>
      <c r="F2" s="83"/>
      <c r="G2" s="3"/>
      <c r="I2" s="3"/>
    </row>
    <row r="3" spans="1:9" ht="21.75" customHeight="1">
      <c r="A3" s="99" t="s">
        <v>137</v>
      </c>
      <c r="B3" s="99"/>
      <c r="C3" s="99"/>
      <c r="D3" s="109"/>
      <c r="E3" s="110"/>
      <c r="F3" s="99"/>
      <c r="G3" s="38"/>
      <c r="H3" s="122"/>
      <c r="I3" s="38"/>
    </row>
    <row r="4" spans="1:9" ht="20.25" customHeight="1"/>
    <row r="5" spans="1:9" ht="21.75" customHeight="1">
      <c r="G5" s="123" t="s">
        <v>94</v>
      </c>
      <c r="H5" s="124"/>
      <c r="I5" s="123" t="s">
        <v>94</v>
      </c>
    </row>
    <row r="6" spans="1:9" ht="21.75" customHeight="1">
      <c r="A6" s="102"/>
      <c r="B6" s="102"/>
      <c r="C6" s="102"/>
      <c r="D6" s="125"/>
      <c r="E6" s="126"/>
      <c r="F6" s="126"/>
      <c r="G6" s="127" t="s">
        <v>102</v>
      </c>
      <c r="H6" s="127"/>
      <c r="I6" s="168" t="s">
        <v>91</v>
      </c>
    </row>
    <row r="7" spans="1:9" ht="21.75" customHeight="1">
      <c r="A7" s="102"/>
      <c r="B7" s="102"/>
      <c r="C7" s="102"/>
      <c r="D7" s="125"/>
      <c r="E7" s="183"/>
      <c r="F7" s="129"/>
      <c r="G7" s="130" t="s">
        <v>2</v>
      </c>
      <c r="H7" s="84"/>
      <c r="I7" s="169" t="s">
        <v>2</v>
      </c>
    </row>
    <row r="8" spans="1:9" ht="6" customHeight="1">
      <c r="A8" s="102"/>
      <c r="B8" s="102"/>
      <c r="C8" s="102"/>
      <c r="D8" s="125"/>
      <c r="E8" s="129"/>
      <c r="F8" s="129"/>
      <c r="G8" s="131"/>
      <c r="H8" s="84"/>
      <c r="I8" s="168"/>
    </row>
    <row r="9" spans="1:9" ht="21.75" customHeight="1">
      <c r="A9" s="126" t="s">
        <v>56</v>
      </c>
      <c r="B9" s="102"/>
      <c r="C9" s="102"/>
      <c r="D9" s="102"/>
      <c r="E9" s="102"/>
      <c r="F9" s="102"/>
      <c r="G9" s="132"/>
      <c r="H9" s="102"/>
      <c r="I9" s="107"/>
    </row>
    <row r="10" spans="1:9" ht="21.75" customHeight="1">
      <c r="A10" s="180" t="s">
        <v>147</v>
      </c>
      <c r="B10" s="180"/>
      <c r="C10" s="180"/>
      <c r="D10" s="180"/>
      <c r="E10" s="102"/>
      <c r="F10" s="102"/>
      <c r="G10" s="133">
        <v>20957782</v>
      </c>
      <c r="H10" s="134"/>
      <c r="I10" s="103">
        <f>'Thai6 9m'!H34</f>
        <v>9145035</v>
      </c>
    </row>
    <row r="11" spans="1:9" ht="21.75" customHeight="1">
      <c r="A11" s="102" t="s">
        <v>57</v>
      </c>
      <c r="B11" s="102"/>
      <c r="C11" s="102"/>
      <c r="D11" s="102"/>
      <c r="E11" s="125"/>
      <c r="F11" s="102"/>
      <c r="G11" s="133"/>
      <c r="H11" s="101"/>
      <c r="I11" s="103"/>
    </row>
    <row r="12" spans="1:9" ht="21.75" customHeight="1">
      <c r="A12" s="102"/>
      <c r="B12" s="102" t="s">
        <v>144</v>
      </c>
      <c r="C12" s="102"/>
      <c r="D12" s="102"/>
      <c r="E12" s="125"/>
      <c r="F12" s="102"/>
      <c r="G12" s="133">
        <v>5689063</v>
      </c>
      <c r="H12" s="135"/>
      <c r="I12" s="103">
        <v>5145182</v>
      </c>
    </row>
    <row r="13" spans="1:9" ht="21.75" customHeight="1">
      <c r="A13" s="102"/>
      <c r="B13" s="180" t="s">
        <v>151</v>
      </c>
      <c r="C13" s="180"/>
      <c r="D13" s="180"/>
      <c r="E13" s="125"/>
      <c r="F13" s="102"/>
      <c r="G13" s="133">
        <v>-659533</v>
      </c>
      <c r="H13" s="135"/>
      <c r="I13" s="103">
        <v>0</v>
      </c>
    </row>
    <row r="14" spans="1:9" ht="21.75" customHeight="1">
      <c r="A14" s="102"/>
      <c r="B14" s="136" t="s">
        <v>58</v>
      </c>
      <c r="C14" s="102"/>
      <c r="D14" s="102"/>
      <c r="E14" s="102"/>
      <c r="F14" s="102"/>
      <c r="G14" s="133">
        <v>685966</v>
      </c>
      <c r="H14" s="135"/>
      <c r="I14" s="103">
        <v>480512</v>
      </c>
    </row>
    <row r="15" spans="1:9" ht="21.75" customHeight="1">
      <c r="A15" s="102"/>
      <c r="B15" s="182" t="s">
        <v>145</v>
      </c>
      <c r="C15" s="180"/>
      <c r="D15" s="180"/>
      <c r="E15" s="102"/>
      <c r="F15" s="102"/>
      <c r="G15" s="133">
        <v>321052</v>
      </c>
      <c r="H15" s="135"/>
      <c r="I15" s="103">
        <v>176141</v>
      </c>
    </row>
    <row r="16" spans="1:9" ht="21.75" customHeight="1">
      <c r="A16" s="102"/>
      <c r="B16" s="136" t="s">
        <v>72</v>
      </c>
      <c r="C16" s="102"/>
      <c r="D16" s="102"/>
      <c r="E16" s="102"/>
      <c r="F16" s="102"/>
      <c r="G16" s="133">
        <v>-542452</v>
      </c>
      <c r="H16" s="135"/>
      <c r="I16" s="103">
        <v>-308885</v>
      </c>
    </row>
    <row r="17" spans="1:11" ht="21.75" customHeight="1">
      <c r="A17" s="102"/>
      <c r="B17" s="136" t="s">
        <v>59</v>
      </c>
      <c r="C17" s="102"/>
      <c r="D17" s="102"/>
      <c r="E17" s="102"/>
      <c r="F17" s="102"/>
      <c r="G17" s="59">
        <v>3514171</v>
      </c>
      <c r="H17" s="135"/>
      <c r="I17" s="34">
        <v>1525308</v>
      </c>
      <c r="K17" s="137"/>
    </row>
    <row r="18" spans="1:11" ht="6" customHeight="1">
      <c r="A18" s="102"/>
      <c r="B18" s="138"/>
      <c r="C18" s="102"/>
      <c r="D18" s="102"/>
      <c r="E18" s="102"/>
      <c r="F18" s="102"/>
      <c r="G18" s="139"/>
      <c r="H18" s="135"/>
      <c r="I18" s="157"/>
    </row>
    <row r="19" spans="1:11" ht="21.75" customHeight="1">
      <c r="A19" s="102" t="s">
        <v>70</v>
      </c>
      <c r="B19" s="102"/>
      <c r="C19" s="102"/>
      <c r="D19" s="102"/>
      <c r="E19" s="102"/>
      <c r="F19" s="102"/>
      <c r="G19" s="140"/>
      <c r="H19" s="135"/>
      <c r="I19" s="162"/>
    </row>
    <row r="20" spans="1:11" ht="21.75" customHeight="1">
      <c r="A20" s="102"/>
      <c r="B20" s="102" t="s">
        <v>71</v>
      </c>
      <c r="C20" s="102"/>
      <c r="D20" s="102"/>
      <c r="E20" s="102"/>
      <c r="F20" s="102"/>
      <c r="G20" s="133">
        <f>SUM(G10:G17)</f>
        <v>29966049</v>
      </c>
      <c r="H20" s="135"/>
      <c r="I20" s="103">
        <f>SUM(I10:I17)</f>
        <v>16163293</v>
      </c>
    </row>
    <row r="21" spans="1:11" ht="6" customHeight="1">
      <c r="A21" s="102"/>
      <c r="B21" s="138"/>
      <c r="C21" s="102"/>
      <c r="D21" s="102"/>
      <c r="E21" s="125"/>
      <c r="F21" s="102"/>
      <c r="G21" s="133"/>
      <c r="H21" s="135"/>
      <c r="I21" s="103"/>
    </row>
    <row r="22" spans="1:11" ht="21.75" customHeight="1">
      <c r="A22" s="102" t="s">
        <v>60</v>
      </c>
      <c r="B22" s="102"/>
      <c r="C22" s="102"/>
      <c r="D22" s="102"/>
      <c r="E22" s="102"/>
      <c r="F22" s="102"/>
      <c r="G22" s="133"/>
      <c r="H22" s="101"/>
      <c r="I22" s="103"/>
    </row>
    <row r="23" spans="1:11" ht="21.75" customHeight="1">
      <c r="A23" s="102"/>
      <c r="B23" s="102" t="s">
        <v>61</v>
      </c>
      <c r="C23" s="102"/>
      <c r="D23" s="102"/>
      <c r="E23" s="102"/>
      <c r="F23" s="102"/>
      <c r="G23" s="133">
        <v>29163914</v>
      </c>
      <c r="H23" s="134"/>
      <c r="I23" s="103">
        <v>30742992</v>
      </c>
    </row>
    <row r="24" spans="1:11" ht="21.75" customHeight="1">
      <c r="A24" s="102"/>
      <c r="B24" s="102" t="s">
        <v>78</v>
      </c>
      <c r="C24" s="102"/>
      <c r="D24" s="102"/>
      <c r="E24" s="102"/>
      <c r="F24" s="102"/>
      <c r="G24" s="133">
        <v>-113538017</v>
      </c>
      <c r="H24" s="134"/>
      <c r="I24" s="103">
        <v>1476075</v>
      </c>
    </row>
    <row r="25" spans="1:11" ht="21.75" customHeight="1">
      <c r="A25" s="102"/>
      <c r="B25" s="102" t="s">
        <v>62</v>
      </c>
      <c r="C25" s="102"/>
      <c r="D25" s="102"/>
      <c r="E25" s="102"/>
      <c r="F25" s="102"/>
      <c r="G25" s="133">
        <v>-49152443</v>
      </c>
      <c r="H25" s="134"/>
      <c r="I25" s="103">
        <v>-42648146</v>
      </c>
    </row>
    <row r="26" spans="1:11" ht="21.75" customHeight="1">
      <c r="A26" s="102"/>
      <c r="B26" s="102" t="s">
        <v>43</v>
      </c>
      <c r="C26" s="102"/>
      <c r="D26" s="102"/>
      <c r="E26" s="102"/>
      <c r="F26" s="102"/>
      <c r="G26" s="133">
        <v>-12107632</v>
      </c>
      <c r="H26" s="134"/>
      <c r="I26" s="103">
        <v>-10435147</v>
      </c>
    </row>
    <row r="27" spans="1:11" ht="21.75" customHeight="1">
      <c r="A27" s="102"/>
      <c r="B27" s="102" t="s">
        <v>39</v>
      </c>
      <c r="C27" s="102"/>
      <c r="D27" s="102"/>
      <c r="E27" s="102"/>
      <c r="F27" s="102"/>
      <c r="G27" s="133">
        <v>-16625369</v>
      </c>
      <c r="H27" s="134"/>
      <c r="I27" s="103">
        <v>-4774480</v>
      </c>
    </row>
    <row r="28" spans="1:11" ht="21.75" customHeight="1">
      <c r="A28" s="102"/>
      <c r="B28" s="102" t="s">
        <v>9</v>
      </c>
      <c r="C28" s="102"/>
      <c r="D28" s="102"/>
      <c r="E28" s="102"/>
      <c r="F28" s="102"/>
      <c r="G28" s="133">
        <v>109163880</v>
      </c>
      <c r="H28" s="134"/>
      <c r="I28" s="103">
        <v>-13798131</v>
      </c>
    </row>
    <row r="29" spans="1:11" ht="21.75" customHeight="1">
      <c r="A29" s="102"/>
      <c r="B29" s="94" t="s">
        <v>79</v>
      </c>
      <c r="C29" s="102"/>
      <c r="D29" s="102"/>
      <c r="E29" s="102"/>
      <c r="F29" s="102"/>
      <c r="G29" s="133">
        <v>9050636</v>
      </c>
      <c r="H29" s="134"/>
      <c r="I29" s="103">
        <v>12101177</v>
      </c>
    </row>
    <row r="30" spans="1:11" ht="21.75" customHeight="1">
      <c r="A30" s="102"/>
      <c r="B30" s="94" t="s">
        <v>10</v>
      </c>
      <c r="C30" s="102"/>
      <c r="D30" s="102"/>
      <c r="E30" s="102"/>
      <c r="F30" s="102"/>
      <c r="G30" s="133">
        <v>-1512349</v>
      </c>
      <c r="H30" s="134"/>
      <c r="I30" s="103">
        <v>451494</v>
      </c>
    </row>
    <row r="31" spans="1:11" ht="21.75" customHeight="1">
      <c r="A31" s="102"/>
      <c r="B31" s="102" t="s">
        <v>44</v>
      </c>
      <c r="C31" s="102"/>
      <c r="D31" s="102"/>
      <c r="E31" s="102"/>
      <c r="F31" s="102"/>
      <c r="G31" s="59">
        <v>6265999</v>
      </c>
      <c r="H31" s="134"/>
      <c r="I31" s="34">
        <v>1229465</v>
      </c>
    </row>
    <row r="32" spans="1:11" ht="6" customHeight="1">
      <c r="A32" s="102"/>
      <c r="B32" s="141"/>
      <c r="C32" s="102"/>
      <c r="D32" s="102"/>
      <c r="E32" s="102"/>
      <c r="F32" s="102"/>
      <c r="G32" s="142"/>
      <c r="H32" s="101"/>
      <c r="I32" s="143"/>
    </row>
    <row r="33" spans="1:9" ht="21.75" customHeight="1">
      <c r="A33" s="126" t="s">
        <v>160</v>
      </c>
      <c r="B33" s="126"/>
      <c r="C33" s="126"/>
      <c r="D33" s="102"/>
      <c r="E33" s="102"/>
      <c r="F33" s="102"/>
      <c r="G33" s="133"/>
      <c r="H33" s="135"/>
      <c r="I33" s="103"/>
    </row>
    <row r="34" spans="1:9" ht="21.75" customHeight="1">
      <c r="A34" s="126"/>
      <c r="B34" s="126" t="s">
        <v>131</v>
      </c>
      <c r="C34" s="126"/>
      <c r="D34" s="102"/>
      <c r="E34" s="102"/>
      <c r="F34" s="102"/>
      <c r="G34" s="133">
        <f>SUM(G20:G32)</f>
        <v>-9325332</v>
      </c>
      <c r="H34" s="135"/>
      <c r="I34" s="103">
        <f>SUM(I20:I32)</f>
        <v>-9491408</v>
      </c>
    </row>
    <row r="35" spans="1:9" ht="21.75" customHeight="1">
      <c r="A35" s="102"/>
      <c r="B35" s="102"/>
      <c r="C35" s="102" t="s">
        <v>63</v>
      </c>
      <c r="D35" s="102"/>
      <c r="E35" s="102"/>
      <c r="F35" s="102"/>
      <c r="G35" s="133">
        <v>-1530495</v>
      </c>
      <c r="H35" s="101"/>
      <c r="I35" s="103">
        <v>-540251</v>
      </c>
    </row>
    <row r="36" spans="1:9" ht="21.75" customHeight="1">
      <c r="A36" s="102"/>
      <c r="B36" s="102"/>
      <c r="C36" s="102" t="s">
        <v>64</v>
      </c>
      <c r="D36" s="102"/>
      <c r="E36" s="102"/>
      <c r="F36" s="102"/>
      <c r="G36" s="59">
        <v>-8792310</v>
      </c>
      <c r="H36" s="101"/>
      <c r="I36" s="34">
        <v>-5672690</v>
      </c>
    </row>
    <row r="37" spans="1:9" ht="6" customHeight="1">
      <c r="A37" s="102"/>
      <c r="B37" s="141"/>
      <c r="C37" s="102"/>
      <c r="D37" s="102"/>
      <c r="E37" s="102"/>
      <c r="F37" s="102"/>
      <c r="G37" s="144"/>
      <c r="H37" s="101"/>
      <c r="I37" s="145"/>
    </row>
    <row r="38" spans="1:9" ht="21.75" customHeight="1">
      <c r="A38" s="181" t="s">
        <v>146</v>
      </c>
      <c r="B38" s="180"/>
      <c r="C38" s="180"/>
      <c r="D38" s="180"/>
      <c r="E38" s="102"/>
      <c r="F38" s="102"/>
      <c r="G38" s="59">
        <f>SUM(G34:G36)</f>
        <v>-19648137</v>
      </c>
      <c r="H38" s="146"/>
      <c r="I38" s="34">
        <f>SUM(I34:I36)</f>
        <v>-15704349</v>
      </c>
    </row>
    <row r="39" spans="1:9" ht="12.75" customHeight="1">
      <c r="A39" s="126"/>
      <c r="B39" s="102"/>
      <c r="C39" s="102"/>
      <c r="D39" s="102"/>
      <c r="E39" s="102"/>
      <c r="F39" s="102"/>
      <c r="G39" s="145"/>
      <c r="H39" s="146"/>
      <c r="I39" s="147"/>
    </row>
    <row r="40" spans="1:9" ht="22.5" customHeight="1">
      <c r="A40" s="126"/>
      <c r="B40" s="102"/>
      <c r="C40" s="102"/>
      <c r="D40" s="102"/>
      <c r="E40" s="102"/>
      <c r="F40" s="102"/>
      <c r="G40" s="145"/>
      <c r="H40" s="146"/>
      <c r="I40" s="147"/>
    </row>
    <row r="41" spans="1:9" ht="27.75" customHeight="1">
      <c r="A41" s="126"/>
      <c r="B41" s="102"/>
      <c r="C41" s="102"/>
      <c r="D41" s="102"/>
      <c r="E41" s="102"/>
      <c r="F41" s="102"/>
      <c r="G41" s="145"/>
      <c r="H41" s="146"/>
      <c r="I41" s="147"/>
    </row>
    <row r="42" spans="1:9" ht="21.95" customHeight="1">
      <c r="A42" s="148" t="s">
        <v>132</v>
      </c>
      <c r="B42" s="148"/>
      <c r="C42" s="148"/>
      <c r="D42" s="148"/>
      <c r="E42" s="149"/>
      <c r="F42" s="148"/>
      <c r="G42" s="150"/>
      <c r="H42" s="150"/>
      <c r="I42" s="170"/>
    </row>
    <row r="43" spans="1:9" ht="20.45" customHeight="1">
      <c r="A43" s="1" t="s">
        <v>126</v>
      </c>
      <c r="B43" s="151"/>
      <c r="C43" s="102"/>
      <c r="D43" s="125"/>
      <c r="E43" s="102"/>
      <c r="F43" s="102"/>
      <c r="G43" s="152"/>
      <c r="H43" s="153"/>
      <c r="I43" s="171"/>
    </row>
    <row r="44" spans="1:9" ht="20.45" customHeight="1">
      <c r="A44" s="83" t="s">
        <v>55</v>
      </c>
      <c r="B44" s="102"/>
      <c r="C44" s="102"/>
      <c r="D44" s="125"/>
      <c r="E44" s="102"/>
      <c r="F44" s="102"/>
      <c r="G44" s="152"/>
      <c r="H44" s="153"/>
      <c r="I44" s="171"/>
    </row>
    <row r="45" spans="1:9" ht="20.45" customHeight="1">
      <c r="A45" s="99" t="str">
        <f>A3</f>
        <v>สำหรับงวดเก้าเดือนสิ้นสุดวันที่ 30 กันยายน พ.ศ. 2565</v>
      </c>
      <c r="B45" s="148"/>
      <c r="C45" s="148"/>
      <c r="D45" s="149"/>
      <c r="E45" s="148"/>
      <c r="F45" s="148"/>
      <c r="G45" s="154"/>
      <c r="H45" s="155"/>
      <c r="I45" s="172"/>
    </row>
    <row r="46" spans="1:9" ht="14.25" customHeight="1"/>
    <row r="47" spans="1:9" ht="20.45" customHeight="1">
      <c r="A47" s="102"/>
      <c r="B47" s="102"/>
      <c r="C47" s="102"/>
      <c r="D47" s="125"/>
      <c r="E47" s="126"/>
      <c r="F47" s="126"/>
      <c r="G47" s="123" t="s">
        <v>94</v>
      </c>
      <c r="H47" s="124"/>
      <c r="I47" s="123" t="s">
        <v>94</v>
      </c>
    </row>
    <row r="48" spans="1:9" ht="20.45" customHeight="1">
      <c r="A48" s="102"/>
      <c r="B48" s="102"/>
      <c r="C48" s="102"/>
      <c r="D48" s="125"/>
      <c r="E48" s="126"/>
      <c r="F48" s="126"/>
      <c r="G48" s="127" t="s">
        <v>102</v>
      </c>
      <c r="H48" s="127"/>
      <c r="I48" s="168" t="s">
        <v>91</v>
      </c>
    </row>
    <row r="49" spans="1:10" ht="20.45" customHeight="1">
      <c r="A49" s="102"/>
      <c r="B49" s="102"/>
      <c r="C49" s="102"/>
      <c r="D49" s="125"/>
      <c r="E49" s="128" t="s">
        <v>1</v>
      </c>
      <c r="F49" s="126"/>
      <c r="G49" s="130" t="s">
        <v>2</v>
      </c>
      <c r="H49" s="84"/>
      <c r="I49" s="169" t="s">
        <v>2</v>
      </c>
    </row>
    <row r="50" spans="1:10" ht="20.45" customHeight="1">
      <c r="A50" s="126" t="s">
        <v>65</v>
      </c>
      <c r="B50" s="102"/>
      <c r="C50" s="102"/>
      <c r="D50" s="102"/>
      <c r="E50" s="102"/>
      <c r="F50" s="102"/>
      <c r="G50" s="156"/>
      <c r="H50" s="102"/>
      <c r="I50" s="146"/>
    </row>
    <row r="51" spans="1:10" ht="20.45" customHeight="1">
      <c r="A51" s="180" t="s">
        <v>155</v>
      </c>
      <c r="B51" s="180"/>
      <c r="C51" s="180"/>
      <c r="D51" s="180"/>
      <c r="F51" s="102"/>
      <c r="G51" s="133">
        <v>2621390</v>
      </c>
      <c r="H51" s="102"/>
      <c r="I51" s="103">
        <v>-6684298</v>
      </c>
    </row>
    <row r="52" spans="1:10" ht="20.45" customHeight="1">
      <c r="A52" s="180" t="s">
        <v>148</v>
      </c>
      <c r="B52" s="180"/>
      <c r="C52" s="180"/>
      <c r="D52" s="180"/>
      <c r="F52" s="102"/>
      <c r="G52" s="133">
        <v>-68520</v>
      </c>
      <c r="H52" s="102"/>
      <c r="I52" s="103">
        <v>0</v>
      </c>
    </row>
    <row r="53" spans="1:10" ht="20.45" customHeight="1">
      <c r="A53" s="180" t="s">
        <v>75</v>
      </c>
      <c r="B53" s="180"/>
      <c r="C53" s="180"/>
      <c r="D53" s="180"/>
      <c r="E53" s="125"/>
      <c r="F53" s="102"/>
      <c r="G53" s="133">
        <v>-2914890</v>
      </c>
      <c r="H53" s="135"/>
      <c r="I53" s="103">
        <v>-1800222</v>
      </c>
      <c r="J53" s="137"/>
    </row>
    <row r="54" spans="1:10" ht="20.45" customHeight="1">
      <c r="A54" s="180" t="s">
        <v>152</v>
      </c>
      <c r="B54" s="180"/>
      <c r="C54" s="180"/>
      <c r="D54" s="180"/>
      <c r="E54" s="125"/>
      <c r="F54" s="102"/>
      <c r="G54" s="133">
        <v>-1650000</v>
      </c>
      <c r="H54" s="135"/>
      <c r="I54" s="103" t="s">
        <v>80</v>
      </c>
    </row>
    <row r="55" spans="1:10" ht="20.45" customHeight="1">
      <c r="A55" s="180" t="s">
        <v>149</v>
      </c>
      <c r="B55" s="180"/>
      <c r="C55" s="180"/>
      <c r="D55" s="180"/>
      <c r="E55" s="125"/>
      <c r="F55" s="102"/>
      <c r="G55" s="133">
        <v>2457600</v>
      </c>
      <c r="H55" s="135"/>
      <c r="I55" s="103">
        <v>0</v>
      </c>
    </row>
    <row r="56" spans="1:10" ht="20.45" customHeight="1">
      <c r="A56" s="102" t="s">
        <v>73</v>
      </c>
      <c r="B56" s="102"/>
      <c r="C56" s="102"/>
      <c r="D56" s="102"/>
      <c r="E56" s="90"/>
      <c r="F56" s="102"/>
      <c r="G56" s="133">
        <v>0</v>
      </c>
      <c r="H56" s="135"/>
      <c r="I56" s="103">
        <v>52179303</v>
      </c>
    </row>
    <row r="57" spans="1:10" ht="20.45" customHeight="1">
      <c r="A57" s="102" t="s">
        <v>74</v>
      </c>
      <c r="B57" s="102"/>
      <c r="C57" s="102"/>
      <c r="D57" s="102"/>
      <c r="E57" s="90"/>
      <c r="F57" s="102"/>
      <c r="G57" s="133">
        <v>0</v>
      </c>
      <c r="H57" s="135"/>
      <c r="I57" s="103">
        <v>-43116019</v>
      </c>
    </row>
    <row r="58" spans="1:10" ht="20.45" customHeight="1">
      <c r="A58" s="102" t="s">
        <v>127</v>
      </c>
      <c r="B58" s="102"/>
      <c r="C58" s="102"/>
      <c r="D58" s="102"/>
      <c r="E58" s="102"/>
      <c r="F58" s="102"/>
      <c r="G58" s="59">
        <v>41324</v>
      </c>
      <c r="H58" s="135"/>
      <c r="I58" s="34">
        <v>8309</v>
      </c>
    </row>
    <row r="59" spans="1:10" ht="6" customHeight="1">
      <c r="A59" s="102"/>
      <c r="B59" s="102"/>
      <c r="C59" s="102"/>
      <c r="D59" s="102"/>
      <c r="E59" s="102"/>
      <c r="F59" s="102"/>
      <c r="G59" s="144"/>
      <c r="H59" s="135"/>
      <c r="I59" s="145"/>
    </row>
    <row r="60" spans="1:10" ht="20.45" customHeight="1">
      <c r="A60" s="181" t="s">
        <v>153</v>
      </c>
      <c r="B60" s="180"/>
      <c r="C60" s="180"/>
      <c r="D60" s="180"/>
      <c r="E60" s="125"/>
      <c r="F60" s="102"/>
      <c r="G60" s="59">
        <f>SUM(G51:G59)</f>
        <v>486904</v>
      </c>
      <c r="H60" s="135"/>
      <c r="I60" s="34">
        <f>SUM(I51:I59)</f>
        <v>587073</v>
      </c>
    </row>
    <row r="61" spans="1:10" ht="8.1" customHeight="1">
      <c r="A61" s="102"/>
      <c r="B61" s="102"/>
      <c r="C61" s="102"/>
      <c r="D61" s="102"/>
      <c r="E61" s="125"/>
      <c r="F61" s="102"/>
      <c r="G61" s="140"/>
      <c r="H61" s="135"/>
      <c r="I61" s="162"/>
    </row>
    <row r="62" spans="1:10" ht="20.45" customHeight="1">
      <c r="A62" s="126" t="s">
        <v>66</v>
      </c>
      <c r="B62" s="102"/>
      <c r="C62" s="102"/>
      <c r="D62" s="102"/>
      <c r="E62" s="102"/>
      <c r="F62" s="102"/>
      <c r="G62" s="142"/>
      <c r="H62" s="101"/>
      <c r="I62" s="143"/>
    </row>
    <row r="63" spans="1:10" ht="20.45" customHeight="1">
      <c r="A63" s="102" t="s">
        <v>119</v>
      </c>
      <c r="B63" s="102"/>
      <c r="C63" s="102"/>
      <c r="D63" s="102"/>
      <c r="E63" s="102"/>
      <c r="F63" s="102"/>
      <c r="G63" s="158">
        <v>14088278</v>
      </c>
      <c r="H63" s="101"/>
      <c r="I63" s="173">
        <v>21001751</v>
      </c>
    </row>
    <row r="64" spans="1:10" ht="20.45" customHeight="1">
      <c r="A64" s="102" t="s">
        <v>120</v>
      </c>
      <c r="B64" s="102"/>
      <c r="C64" s="102"/>
      <c r="D64" s="102"/>
      <c r="E64" s="102"/>
      <c r="F64" s="102"/>
      <c r="G64" s="158">
        <v>-11270277</v>
      </c>
      <c r="H64" s="101"/>
      <c r="I64" s="173">
        <v>-24042315</v>
      </c>
    </row>
    <row r="65" spans="1:9" ht="20.45" customHeight="1">
      <c r="A65" s="102" t="s">
        <v>67</v>
      </c>
      <c r="B65" s="102"/>
      <c r="C65" s="102"/>
      <c r="D65" s="102"/>
      <c r="E65" s="125"/>
      <c r="F65" s="102"/>
      <c r="G65" s="158">
        <v>99218866</v>
      </c>
      <c r="H65" s="135"/>
      <c r="I65" s="173">
        <v>14519000</v>
      </c>
    </row>
    <row r="66" spans="1:9" ht="20.45" customHeight="1">
      <c r="A66" s="102" t="s">
        <v>76</v>
      </c>
      <c r="B66" s="102"/>
      <c r="C66" s="102"/>
      <c r="D66" s="102"/>
      <c r="E66" s="125"/>
      <c r="F66" s="102"/>
      <c r="G66" s="158">
        <v>-135375009</v>
      </c>
      <c r="H66" s="135"/>
      <c r="I66" s="173">
        <v>-14800795</v>
      </c>
    </row>
    <row r="67" spans="1:9" ht="20.45" customHeight="1">
      <c r="A67" s="102" t="s">
        <v>133</v>
      </c>
      <c r="B67" s="102"/>
      <c r="C67" s="102"/>
      <c r="D67" s="102"/>
      <c r="E67" s="125">
        <v>13</v>
      </c>
      <c r="F67" s="102"/>
      <c r="G67" s="133">
        <v>10500000</v>
      </c>
      <c r="H67" s="135"/>
      <c r="I67" s="103">
        <v>20209000</v>
      </c>
    </row>
    <row r="68" spans="1:9" ht="20.45" customHeight="1">
      <c r="A68" s="102" t="s">
        <v>77</v>
      </c>
      <c r="B68" s="102"/>
      <c r="C68" s="102"/>
      <c r="D68" s="102"/>
      <c r="E68" s="125">
        <v>13</v>
      </c>
      <c r="F68" s="102"/>
      <c r="G68" s="158">
        <v>-7139900</v>
      </c>
      <c r="H68" s="135"/>
      <c r="I68" s="173">
        <v>-2342099</v>
      </c>
    </row>
    <row r="69" spans="1:9" ht="20.45" customHeight="1">
      <c r="A69" s="102" t="s">
        <v>162</v>
      </c>
      <c r="B69" s="102"/>
      <c r="C69" s="102"/>
      <c r="D69" s="102"/>
      <c r="E69" s="125">
        <v>21</v>
      </c>
      <c r="F69" s="102"/>
      <c r="G69" s="158">
        <v>5810000</v>
      </c>
      <c r="H69" s="135"/>
      <c r="I69" s="173">
        <v>0</v>
      </c>
    </row>
    <row r="70" spans="1:9" ht="20.45" customHeight="1">
      <c r="A70" s="102" t="s">
        <v>163</v>
      </c>
      <c r="B70" s="102"/>
      <c r="C70" s="102"/>
      <c r="D70" s="102"/>
      <c r="E70" s="125">
        <v>21</v>
      </c>
      <c r="F70" s="102"/>
      <c r="G70" s="158">
        <v>-5810000</v>
      </c>
      <c r="H70" s="135"/>
      <c r="I70" s="173">
        <v>0</v>
      </c>
    </row>
    <row r="71" spans="1:9" ht="20.45" customHeight="1">
      <c r="A71" s="102" t="s">
        <v>86</v>
      </c>
      <c r="B71" s="102"/>
      <c r="C71" s="102"/>
      <c r="D71" s="102"/>
      <c r="E71" s="102"/>
      <c r="F71" s="102"/>
      <c r="G71" s="133">
        <v>-4966498</v>
      </c>
      <c r="H71" s="135"/>
      <c r="I71" s="103">
        <v>-3833200</v>
      </c>
    </row>
    <row r="72" spans="1:9" ht="20.45" customHeight="1">
      <c r="A72" s="102" t="s">
        <v>134</v>
      </c>
      <c r="B72" s="102"/>
      <c r="C72" s="102"/>
      <c r="D72" s="102"/>
      <c r="E72" s="125">
        <v>17</v>
      </c>
      <c r="F72" s="102"/>
      <c r="G72" s="58">
        <v>473250000</v>
      </c>
      <c r="H72" s="179"/>
      <c r="I72" s="32">
        <v>31250000</v>
      </c>
    </row>
    <row r="73" spans="1:9" ht="20.45" customHeight="1">
      <c r="A73" s="102" t="s">
        <v>161</v>
      </c>
      <c r="B73" s="102"/>
      <c r="C73" s="102"/>
      <c r="D73" s="102"/>
      <c r="E73" s="125">
        <v>17</v>
      </c>
      <c r="F73" s="102"/>
      <c r="G73" s="58">
        <v>-14526680</v>
      </c>
      <c r="H73" s="179"/>
      <c r="I73" s="32">
        <v>0</v>
      </c>
    </row>
    <row r="74" spans="1:9" ht="20.45" customHeight="1">
      <c r="A74" s="180" t="s">
        <v>150</v>
      </c>
      <c r="B74" s="180"/>
      <c r="C74" s="180"/>
      <c r="D74" s="180"/>
      <c r="E74" s="125">
        <v>18</v>
      </c>
      <c r="F74" s="102"/>
      <c r="G74" s="59">
        <v>-14000000</v>
      </c>
      <c r="H74" s="135"/>
      <c r="I74" s="34">
        <v>0</v>
      </c>
    </row>
    <row r="75" spans="1:9" ht="6" customHeight="1">
      <c r="A75" s="180"/>
      <c r="B75" s="180"/>
      <c r="C75" s="180"/>
      <c r="D75" s="180"/>
      <c r="E75" s="125"/>
      <c r="F75" s="102"/>
      <c r="G75" s="142"/>
      <c r="H75" s="135"/>
      <c r="I75" s="143"/>
    </row>
    <row r="76" spans="1:9" ht="20.45" customHeight="1">
      <c r="A76" s="181" t="s">
        <v>154</v>
      </c>
      <c r="B76" s="180"/>
      <c r="C76" s="180"/>
      <c r="D76" s="180"/>
      <c r="E76" s="125"/>
      <c r="F76" s="102"/>
      <c r="G76" s="59">
        <f>SUM(G63:G75)</f>
        <v>409778780</v>
      </c>
      <c r="H76" s="101"/>
      <c r="I76" s="34">
        <f>SUM(I63:I75)</f>
        <v>41961342</v>
      </c>
    </row>
    <row r="77" spans="1:9" ht="8.1" customHeight="1">
      <c r="A77" s="102"/>
      <c r="B77" s="102"/>
      <c r="C77" s="102"/>
      <c r="D77" s="102"/>
      <c r="E77" s="125"/>
      <c r="F77" s="102"/>
      <c r="G77" s="142"/>
      <c r="H77" s="135"/>
      <c r="I77" s="143"/>
    </row>
    <row r="78" spans="1:9" ht="20.45" customHeight="1">
      <c r="A78" s="126" t="s">
        <v>135</v>
      </c>
      <c r="B78" s="102"/>
      <c r="C78" s="102"/>
      <c r="D78" s="102"/>
      <c r="E78" s="125"/>
      <c r="F78" s="102"/>
      <c r="G78" s="133">
        <f>G38+G60+G76</f>
        <v>390617547</v>
      </c>
      <c r="H78" s="135"/>
      <c r="I78" s="103">
        <f>I38+I60+I76</f>
        <v>26844066</v>
      </c>
    </row>
    <row r="79" spans="1:9" ht="20.45" customHeight="1">
      <c r="A79" s="141" t="s">
        <v>100</v>
      </c>
      <c r="B79" s="102"/>
      <c r="C79" s="102"/>
      <c r="D79" s="102"/>
      <c r="E79" s="125"/>
      <c r="F79" s="102"/>
      <c r="G79" s="133">
        <v>52866184</v>
      </c>
      <c r="H79" s="135"/>
      <c r="I79" s="103">
        <v>2750631</v>
      </c>
    </row>
    <row r="80" spans="1:9" ht="6" customHeight="1">
      <c r="A80" s="126"/>
      <c r="B80" s="126"/>
      <c r="C80" s="102"/>
      <c r="D80" s="102"/>
      <c r="E80" s="125"/>
      <c r="F80" s="102"/>
      <c r="G80" s="159"/>
      <c r="H80" s="135"/>
      <c r="I80" s="174"/>
    </row>
    <row r="81" spans="1:11" ht="20.45" customHeight="1" thickBot="1">
      <c r="A81" s="126" t="s">
        <v>101</v>
      </c>
      <c r="B81" s="126"/>
      <c r="C81" s="102"/>
      <c r="D81" s="102"/>
      <c r="E81" s="125"/>
      <c r="F81" s="102"/>
      <c r="G81" s="160">
        <f>SUM(G78:G80)</f>
        <v>443483731</v>
      </c>
      <c r="H81" s="135"/>
      <c r="I81" s="175">
        <f>SUM(I78:I80)</f>
        <v>29594697</v>
      </c>
    </row>
    <row r="82" spans="1:11" ht="8.1" customHeight="1" thickTop="1">
      <c r="A82" s="126"/>
      <c r="B82" s="102"/>
      <c r="C82" s="102"/>
      <c r="D82" s="102"/>
      <c r="E82" s="125"/>
      <c r="F82" s="102"/>
      <c r="G82" s="161"/>
      <c r="H82" s="135"/>
      <c r="I82" s="176"/>
    </row>
    <row r="83" spans="1:11" ht="20.45" customHeight="1">
      <c r="A83" s="163" t="s">
        <v>96</v>
      </c>
      <c r="B83" s="164"/>
      <c r="C83" s="164"/>
      <c r="D83" s="164"/>
      <c r="E83" s="164"/>
      <c r="F83" s="164"/>
      <c r="G83" s="165"/>
      <c r="H83" s="164"/>
      <c r="I83" s="177"/>
    </row>
    <row r="84" spans="1:11" ht="6" customHeight="1">
      <c r="A84" s="102"/>
      <c r="B84" s="102"/>
      <c r="C84" s="102"/>
      <c r="D84" s="102"/>
      <c r="E84" s="102"/>
      <c r="F84" s="102"/>
      <c r="G84" s="161"/>
      <c r="H84" s="135"/>
      <c r="I84" s="176"/>
    </row>
    <row r="85" spans="1:11" ht="20.45" customHeight="1">
      <c r="A85" s="102" t="s">
        <v>99</v>
      </c>
      <c r="B85" s="102"/>
      <c r="C85" s="102"/>
      <c r="D85" s="102"/>
      <c r="E85" s="102"/>
      <c r="F85" s="102"/>
      <c r="G85" s="133">
        <v>0</v>
      </c>
      <c r="H85" s="135"/>
      <c r="I85" s="103">
        <v>276803</v>
      </c>
      <c r="K85" s="137"/>
    </row>
    <row r="86" spans="1:11" ht="20.45" customHeight="1">
      <c r="A86" s="102" t="s">
        <v>87</v>
      </c>
      <c r="B86" s="102"/>
      <c r="C86" s="102"/>
      <c r="D86" s="102"/>
      <c r="E86" s="125"/>
      <c r="F86" s="102"/>
      <c r="G86" s="132">
        <v>6739805</v>
      </c>
      <c r="H86" s="135"/>
      <c r="I86" s="107">
        <v>3560689</v>
      </c>
    </row>
    <row r="87" spans="1:11" ht="14.25" customHeight="1">
      <c r="A87" s="102"/>
      <c r="B87" s="102"/>
      <c r="C87" s="102"/>
      <c r="D87" s="102"/>
      <c r="E87" s="125"/>
      <c r="F87" s="102"/>
      <c r="G87" s="101"/>
      <c r="H87" s="135"/>
      <c r="I87" s="143"/>
    </row>
    <row r="88" spans="1:11" ht="21.95" customHeight="1">
      <c r="A88" s="148" t="str">
        <f>+A42</f>
        <v>หมายเหตุประกอบงบการเงินเป็นส่วนหนึ่งของงบการเงินนี้</v>
      </c>
      <c r="B88" s="148"/>
      <c r="C88" s="148"/>
      <c r="D88" s="148"/>
      <c r="E88" s="148"/>
      <c r="F88" s="148"/>
      <c r="G88" s="166"/>
      <c r="H88" s="148"/>
      <c r="I88" s="178"/>
    </row>
    <row r="89" spans="1:11">
      <c r="A89" s="102"/>
      <c r="B89" s="102"/>
      <c r="C89" s="102"/>
      <c r="D89" s="102"/>
      <c r="E89" s="102"/>
      <c r="F89" s="102"/>
      <c r="G89" s="101"/>
      <c r="H89" s="102"/>
      <c r="I89" s="107"/>
    </row>
  </sheetData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Thai 2-4</vt:lpstr>
      <vt:lpstr>Thai5 3m</vt:lpstr>
      <vt:lpstr>Thai6 9m</vt:lpstr>
      <vt:lpstr>Thai7</vt:lpstr>
      <vt:lpstr>Thai8-9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2022-11-10T06:10:30Z</cp:lastPrinted>
  <dcterms:created xsi:type="dcterms:W3CDTF">2013-03-27T10:17:16Z</dcterms:created>
  <dcterms:modified xsi:type="dcterms:W3CDTF">2022-11-10T06:10:32Z</dcterms:modified>
</cp:coreProperties>
</file>