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Non-Listed\- Non Listed Client Folder\Twenty-four con &amp; supply\Twenty-four con &amp; supply_Dec2022 YE\"/>
    </mc:Choice>
  </mc:AlternateContent>
  <xr:revisionPtr revIDLastSave="0" documentId="13_ncr:1_{5F573FBA-D6E0-4CCC-A1E9-64A4BDB246E1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Thai 6-8" sheetId="1" r:id="rId1"/>
    <sheet name="Thai9" sheetId="2" r:id="rId2"/>
    <sheet name="Thai10" sheetId="3" r:id="rId3"/>
    <sheet name="Thai11-12" sheetId="4" r:id="rId4"/>
  </sheets>
  <definedNames>
    <definedName name="_xlnm.Print_Area" localSheetId="1">Thai9!$A$1:$H$54</definedName>
  </definedNames>
  <calcPr calcId="191029" iterate="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3" l="1"/>
  <c r="G81" i="4"/>
  <c r="O22" i="3"/>
  <c r="G17" i="3"/>
  <c r="G19" i="3" s="1"/>
  <c r="G27" i="3" l="1"/>
  <c r="G115" i="1" l="1"/>
  <c r="A1" i="4" l="1"/>
  <c r="A84" i="1" l="1"/>
  <c r="I77" i="4"/>
  <c r="I61" i="4"/>
  <c r="O13" i="3"/>
  <c r="O12" i="3"/>
  <c r="H45" i="2"/>
  <c r="H27" i="2"/>
  <c r="H16" i="2"/>
  <c r="H11" i="2"/>
  <c r="I71" i="1"/>
  <c r="I62" i="1"/>
  <c r="I29" i="1"/>
  <c r="I18" i="1"/>
  <c r="G61" i="4"/>
  <c r="I73" i="1" l="1"/>
  <c r="H18" i="2"/>
  <c r="H22" i="2" s="1"/>
  <c r="H30" i="2" s="1"/>
  <c r="H33" i="2" s="1"/>
  <c r="I31" i="1"/>
  <c r="G77" i="4"/>
  <c r="O10" i="3"/>
  <c r="H36" i="2" l="1"/>
  <c r="H47" i="2" s="1"/>
  <c r="I9" i="4"/>
  <c r="I20" i="4" s="1"/>
  <c r="I34" i="4" s="1"/>
  <c r="I38" i="4" s="1"/>
  <c r="I79" i="4" s="1"/>
  <c r="I83" i="4" s="1"/>
  <c r="A47" i="4"/>
  <c r="O21" i="3"/>
  <c r="O24" i="3"/>
  <c r="I17" i="3"/>
  <c r="I19" i="3" s="1"/>
  <c r="I27" i="3" s="1"/>
  <c r="O23" i="3" l="1"/>
  <c r="M17" i="3" l="1"/>
  <c r="O15" i="3"/>
  <c r="G18" i="1"/>
  <c r="M19" i="3" l="1"/>
  <c r="M27" i="3" s="1"/>
  <c r="I113" i="1"/>
  <c r="E17" i="3"/>
  <c r="E19" i="3" s="1"/>
  <c r="O14" i="3"/>
  <c r="G29" i="1"/>
  <c r="K17" i="3" l="1"/>
  <c r="O17" i="3"/>
  <c r="O19" i="3" s="1"/>
  <c r="K19" i="3" l="1"/>
  <c r="I112" i="1"/>
  <c r="I115" i="1" s="1"/>
  <c r="I117" i="1" s="1"/>
  <c r="F45" i="2"/>
  <c r="A90" i="4" l="1"/>
  <c r="F11" i="2" l="1"/>
  <c r="E27" i="3" l="1"/>
  <c r="G71" i="1"/>
  <c r="G62" i="1"/>
  <c r="G31" i="1" l="1"/>
  <c r="F27" i="2" l="1"/>
  <c r="F16" i="2"/>
  <c r="G73" i="1"/>
  <c r="F18" i="2" l="1"/>
  <c r="F22" i="2" s="1"/>
  <c r="F30" i="2" s="1"/>
  <c r="F33" i="2" s="1"/>
  <c r="F36" i="2" l="1"/>
  <c r="G9" i="4"/>
  <c r="G20" i="4" s="1"/>
  <c r="A1" i="2"/>
  <c r="G34" i="4" l="1"/>
  <c r="G38" i="4" s="1"/>
  <c r="G79" i="4" s="1"/>
  <c r="G83" i="4" s="1"/>
  <c r="F47" i="2"/>
  <c r="K25" i="3" s="1"/>
  <c r="A31" i="3"/>
  <c r="A1" i="3"/>
  <c r="A54" i="2"/>
  <c r="A125" i="1"/>
  <c r="A43" i="1"/>
  <c r="A45" i="4" s="1"/>
  <c r="O25" i="3" l="1"/>
  <c r="O27" i="3" s="1"/>
  <c r="K27" i="3"/>
  <c r="G117" i="1" l="1"/>
</calcChain>
</file>

<file path=xl/sharedStrings.xml><?xml version="1.0" encoding="utf-8"?>
<sst xmlns="http://schemas.openxmlformats.org/spreadsheetml/2006/main" count="226" uniqueCount="165">
  <si>
    <t>งบแสดงฐานะทางการเงิน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</si>
  <si>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</si>
  <si>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</si>
  <si>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</si>
  <si>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</si>
  <si>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</si>
  <si>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</si>
  <si>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</si>
  <si>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</si>
  <si>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</si>
  <si>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</si>
  <si>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</si>
  <si>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</si>
  <si>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</si>
  <si>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</si>
  <si>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</si>
  <si>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</si>
  <si>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>ยังไม่ได้จัดสรร</t>
  </si>
  <si>
    <t>รายได้อื่น</t>
  </si>
  <si>
    <t>ค่าใช้จ่ายในการขาย</t>
  </si>
  <si>
    <t>ค่าใช้จ่ายในการบริหาร</t>
  </si>
  <si>
    <t>รวมค่าใช้จ่าย</t>
  </si>
  <si>
    <t>ต้นทุนทางการเงิน</t>
  </si>
  <si>
    <t>รวม</t>
  </si>
  <si>
    <t>หมายเหตุประกอบงบการเงินเป็นส่วนหนึ่งของงบการเงินนี้</t>
  </si>
  <si>
    <t>ภาระผูกพันผลประโยชน์พนักงาน</t>
  </si>
  <si>
    <t>ทุนที่ออกและชำระแล้ว</t>
  </si>
  <si>
    <t>ค่าใช้จ่ายภาษีเงินได้</t>
  </si>
  <si>
    <t>ทุนที่ออก</t>
  </si>
  <si>
    <t>และชำระแล้ว</t>
  </si>
  <si>
    <t>รวมรายได้</t>
  </si>
  <si>
    <t>รายได้จากการขายสินค้า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</si>
  <si>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</si>
  <si>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</si>
  <si>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</si>
  <si>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</si>
  <si>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งบแสดงการเปลี่ยนแปลงส่วนของเจ้าของ</t>
  </si>
  <si>
    <t>สินทรัพย์ไม่หมุนเวียน</t>
  </si>
  <si>
    <t>รวมสินทรัพย์ไม่หมุนเวียน</t>
  </si>
  <si>
    <t>ต้นทุนการขายสินค้า</t>
  </si>
  <si>
    <t>สินทรัพย์ไม่หมุนเวียนอื่น</t>
  </si>
  <si>
    <t>รวมต้นทุน</t>
  </si>
  <si>
    <t>รายได้จากการก่อสร้าง</t>
  </si>
  <si>
    <t>ต้นทุนการก่อสร้าง</t>
  </si>
  <si>
    <t>การเพิ่มหุ้นสามัญ</t>
  </si>
  <si>
    <t xml:space="preserve">กรรมการ _____________________________  </t>
  </si>
  <si>
    <t>สินทรัพย์หมุนเวียนอื่น</t>
  </si>
  <si>
    <t>หนี้สินไม่หมุนเวียนอื่น</t>
  </si>
  <si>
    <t xml:space="preserve">สินค้าคงเหลือ </t>
  </si>
  <si>
    <t>ลูกหนี้การค้าและลูกหนี้อื่น - สุทธิ</t>
  </si>
  <si>
    <t>เงินฝากสถาบันการเงินที่มีภาระค้ำประกัน</t>
  </si>
  <si>
    <t>ส่วนปรับปรุงอาคารเช่าและอุปกรณ์ - สุทธิ</t>
  </si>
  <si>
    <t>เงินกู้ยืมระยะยาวจากสถาบันการเงิน</t>
  </si>
  <si>
    <t>และค่าใช้จ่ายภาษีเงินได้</t>
  </si>
  <si>
    <t xml:space="preserve">   หุ้นสามัญ จำนวน 250,000 หุ้น</t>
  </si>
  <si>
    <t xml:space="preserve">   มูลค่าที่ได้ชำระแล้วหุ้นละ 100 บาท</t>
  </si>
  <si>
    <t>หนี้สินตามสัญญาเช่า</t>
  </si>
  <si>
    <t>กำไรสะสม</t>
  </si>
  <si>
    <t>กำไรขั้นต้น</t>
  </si>
  <si>
    <t>กำไรก่อนค่าใช้จ่าย</t>
  </si>
  <si>
    <t>กำไรก่อนต้นทุนทางการเงิน</t>
  </si>
  <si>
    <t>กำไรก่อนค่าใช้จ่ายภาษีเงินได้</t>
  </si>
  <si>
    <t>กำไรขาดทุนเบ็ดเสร็จอื่น:</t>
  </si>
  <si>
    <t>รายการที่จะไม่จัดประเภทรายการใหม่</t>
  </si>
  <si>
    <t xml:space="preserve">   ไปยังกำไรหรือขาดทุนในภายหลัง</t>
  </si>
  <si>
    <t>ภาษีเงินได้ที่เกี่ยวกับรายการจะไม่จัดประเภทรายการใหม่</t>
  </si>
  <si>
    <t>กำไรต่อหุ้น</t>
  </si>
  <si>
    <t>กำไรต่อหุ้นขั้นพื้นฐาน (บาท)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</si>
  <si>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</si>
  <si>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</si>
  <si>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</si>
  <si>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</si>
  <si>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ค่าใช้จ่ายผลประโยชน์พนักงาน</t>
  </si>
  <si>
    <t>ดอกเบี้ยจ่าย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</si>
  <si>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</si>
  <si>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</si>
  <si>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</si>
  <si>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การจ่ายดอกเบี้ย</t>
  </si>
  <si>
    <t>การจ่ายภาษีเงินได้</t>
  </si>
  <si>
    <t>กระแสเงินสดจากกิจกรรมลงทุน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</si>
  <si>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</si>
  <si>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</si>
  <si>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</si>
  <si>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ยอดคงเหลือต้นงวด</t>
  </si>
  <si>
    <t>ยอดคงเหลือปลายงวด</t>
  </si>
  <si>
    <t>ที่ถึงกำหนดชำระภายในหนึ่งปี</t>
  </si>
  <si>
    <t>กระแสเงินสดก่อนการเปลี่ยนแปลงในสินทรัพย์</t>
  </si>
  <si>
    <t>และหนี้สินดำเนินงาน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</si>
  <si>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</si>
  <si>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รายได้ดอกเบี้ย</t>
  </si>
  <si>
    <t>เงินฝากสถาบันการเงินที่มีข้อจำกัดในการเบิกใช้เพิ่มขึ้น</t>
  </si>
  <si>
    <t>เงินสดจ่ายเพื่อซื้ออุปกรณ์</t>
  </si>
  <si>
    <t>เงินสดรับจากรายได้ดอกเบี้ย</t>
  </si>
  <si>
    <t>เงินสดรับเงินกู้ยืมระยะยาวจากสถาบันการเงิน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</si>
  <si>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</si>
  <si>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</si>
  <si>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- เงินสดและรายการเทียบเท่าเงินสด</t>
  </si>
  <si>
    <t>การวัดมูลค่าใหม่ของภาระผูกพันผลประโยชน์หลังออกจากงาน</t>
  </si>
  <si>
    <t>สินทรัพย์ที่เกิดจากสัญญา</t>
  </si>
  <si>
    <t>หนี้สินที่เกิดจากสัญญา</t>
  </si>
  <si>
    <t xml:space="preserve">   มูลค่าที่ตราไว้หุ้นละ 100 บาท)</t>
  </si>
  <si>
    <t>สินทรัพย์สิทธิการใช้ - สุทธิ</t>
  </si>
  <si>
    <t>กำไรเบ็ดเสร็จรวมสำหรับปี</t>
  </si>
  <si>
    <t>กำไรเบ็ดเสร็จอื่นสำหรับปี - สุทธิจากภาษี</t>
  </si>
  <si>
    <t>งบกำไรขาดทุนเบ็ดเสร็จ</t>
  </si>
  <si>
    <t>สินทรัพย์ภาษีเงินได้รอการตัดบัญชี</t>
  </si>
  <si>
    <t>เงินเบิกเกินบัญชีและเงินกู้ยืมระยะสั้นจากสถาบันการเงิน</t>
  </si>
  <si>
    <t>หนี้สินตามสัญญาเช่าที่ถึงกำหนดชำระภายในหนึ่งปี</t>
  </si>
  <si>
    <r>
      <t>งบแสดงฐานะทางการเงิน</t>
    </r>
    <r>
      <rPr>
        <sz val="13"/>
        <rFont val="Browallia New"/>
        <family val="2"/>
      </rPr>
      <t xml:space="preserve"> </t>
    </r>
  </si>
  <si>
    <t xml:space="preserve">การเปลี่ยนแปลงในส่วนของเจ้าของสำหรับปี </t>
  </si>
  <si>
    <t>เงินสดจ่ายคืนเงินต้นตามสัญญาเช่า</t>
  </si>
  <si>
    <t>เงินสดรับจากการเพิ่มทุนหุ้นสามัญ</t>
  </si>
  <si>
    <t>การได้มาซึ่งสินทรัพย์ภายใต้สัญญาเช่า</t>
  </si>
  <si>
    <t>เงินสดจ่ายสินทรัพย์สิทธิการใช้</t>
  </si>
  <si>
    <t>การจ่ายโดยใช้</t>
  </si>
  <si>
    <t>หุ้นเป็นเกณฑ์</t>
  </si>
  <si>
    <t>การจ่ายโดยใช้หุ้นเป็นเกณฑ์</t>
  </si>
  <si>
    <t>พ.ศ. 2564</t>
  </si>
  <si>
    <t>ยอดคงเหลือต้นปี ณ วันที่ 1 มกราคม พ.ศ. 2564</t>
  </si>
  <si>
    <t>ยอดคงเหลือปลายปี ณ วันที่ 31 ธันวาคม พ.ศ. 2564</t>
  </si>
  <si>
    <t>การจ่ายเงินปันผล</t>
  </si>
  <si>
    <t>จัดสรรแล้ว - ทุนสำรองตามกฎหมาย</t>
  </si>
  <si>
    <t>ทุนสำรองตามกฎหมาย</t>
  </si>
  <si>
    <t>จัดสรรแล้ว -</t>
  </si>
  <si>
    <t>สินทรัพย์ไม่มีตัวตน - สุทธิ</t>
  </si>
  <si>
    <t>หุ้นสามัญ จำนวน 1,250,000 หุ้น</t>
  </si>
  <si>
    <t>เงินสดจ่ายเพื่อซื้อสินทรัพย์ไม่มีตัวตน</t>
  </si>
  <si>
    <t>เงินปันผลจ่ายให้แก่ผู้ถือหุ้นของบริษัท</t>
  </si>
  <si>
    <t>เงินสดรับจากเงินเบิกเกินบัญชี</t>
  </si>
  <si>
    <t>ค่าเสื่อมราคาและค่าตัดจำหน่าย</t>
  </si>
  <si>
    <t>เงินสดจ่ายคืนเงินเบิกเกินบัญชี</t>
  </si>
  <si>
    <t>เงินสดรับจากเงินให้กู้ยืมระยะสั้นแก่บุคคลและบริษัทที่เกี่ยวข้องกัน</t>
  </si>
  <si>
    <t>เงินสดจ่ายเงินให้กู้ยืมระยะสั้นแก่บุคคลและบริษัทที่เกี่ยวข้องกัน</t>
  </si>
  <si>
    <t>เงินสดสุทธิใช้ไปในกิจกรรมดำเนินงาน</t>
  </si>
  <si>
    <t>ก่อนดอกเบี้ยจ่ายและภาษีเงินได้</t>
  </si>
  <si>
    <t>ณ วันที่ 31 ธันวาคม พ.ศ. 2565</t>
  </si>
  <si>
    <t>พ.ศ. 2565</t>
  </si>
  <si>
    <t>สำหรับปีสิ้นสุดวันที่ 31 ธันวาคม พ.ศ. 2565</t>
  </si>
  <si>
    <t>ยอดคงเหลือต้นปี ณ วันที่ 1 มกราคม พ.ศ. 2565</t>
  </si>
  <si>
    <t>ยอดคงเหลือปลายปี ณ วันที่ 31 ธันวาคม พ.ศ. 2565</t>
  </si>
  <si>
    <t>บริษัท ทเวนตี้ โฟร์ คอน แอนด์ ซัพพลาย จำกัด (มหาชน)</t>
  </si>
  <si>
    <t>การเรียกชำระหุ้นสามัญ</t>
  </si>
  <si>
    <t xml:space="preserve">   หุ้นสามัญ จำนวน 430,000,000 หุ้น</t>
  </si>
  <si>
    <t xml:space="preserve">   มูลค่าที่ตราไว้หุ้นละ 0.50 บาท</t>
  </si>
  <si>
    <t xml:space="preserve">   มูลค่าที่ได้ชำระแล้วหุ้นละ 0.50 บาท</t>
  </si>
  <si>
    <t xml:space="preserve">   มูลค่าที่ได้ชำระแล้วหุ้นละ 75 บาท</t>
  </si>
  <si>
    <t>ส่วนเกินมูลค่าหุ้นสามัญ</t>
  </si>
  <si>
    <t>รายการที่ไม่ใช่เงินสดที่มีสาระสำคัญสำหรับปีสิ้นสุดวันที่ 31 ธันวาคม พ.ศ. 2565 และ พ.ศ. 2564 มีดังนี้</t>
  </si>
  <si>
    <t>9, 11</t>
  </si>
  <si>
    <t>11, 14</t>
  </si>
  <si>
    <t>ส่วนเกิน</t>
  </si>
  <si>
    <t>มูลค่าหุ้นสามัญ</t>
  </si>
  <si>
    <t>กำไรจากการตัดจำหน่ายสินทรัพย์สิทธิการใช้</t>
  </si>
  <si>
    <t>เงินสดรับจากการตัดจำหน่ายสินทรัพย์สิทธิการใช้</t>
  </si>
  <si>
    <t>เงินสดรับจากเงินกู้ยืมระยะสั้นจากบุคคลที่เกี่ยวข้องกัน</t>
  </si>
  <si>
    <t>เงินสดจ่ายคืนเงินกู้ยืมระยะสั้นจากบุคคลที่เกี่ยวข้องกัน</t>
  </si>
  <si>
    <t>ค่าเผื่อผลขาดทุนที่คาดว่าจะเกิดขึ้น</t>
  </si>
  <si>
    <t>กระแสเงินสดใช้ไปในการดำเนินงาน</t>
  </si>
  <si>
    <t>เงินสดสุทธิได้มาจากกิจกรรมจัดหาเงิน</t>
  </si>
  <si>
    <t>เงินสดและรายการเทียบเท่าเงินสดเพิ่มขึ้นสุทธิ</t>
  </si>
  <si>
    <t>(กำไร)ขาดทุนจากอัตราแลกเปลี่ยนที่ยังไม่เกิดขึ้นจริง</t>
  </si>
  <si>
    <t>31 ค)</t>
  </si>
  <si>
    <t>(พ.ศ. 2564 : หุ้นสามัญ จำนวน 1,500,000 หุ้น</t>
  </si>
  <si>
    <t>เงินสดจ่ายในการออกหุ้น</t>
  </si>
  <si>
    <t>กำไรสำหรับปี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</si>
</sst>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&quot;-&quot;;@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-* #,##0_฿_-;\-* #,##0_฿_-;_-* &quot;-&quot;_฿_-;_-@_-"/>
    <numFmt numFmtId="172" formatCode="_-* #,##0.00_฿_-;\-* #,##0.00_฿_-;_-* &quot;-&quot;??_฿_-;_-@_-"/>
    <numFmt numFmtId="173" formatCode="_-* #,##0&quot;฿&quot;_-;\-* #,##0&quot;฿&quot;_-;_-* &quot;-&quot;&quot;฿&quot;_-;_-@_-"/>
    <numFmt numFmtId="174" formatCode="_-* #,##0.00&quot;฿&quot;_-;\-* #,##0.00&quot;฿&quot;_-;_-* &quot;-&quot;??&quot;฿&quot;_-;_-@_-"/>
    <numFmt numFmtId="175" formatCode="_-* #,##0.00\ _€_-;\-* #,##0.00\ _€_-;_-* &quot;-&quot;??\ _€_-;_-@_-"/>
    <numFmt numFmtId="176" formatCode="_-* #,##0.00\ &quot;€&quot;_-;\-* #,##0.00\ &quot;€&quot;_-;_-* &quot;-&quot;??\ &quot;€&quot;_-;_-@_-"/>
    <numFmt numFmtId="177" formatCode="_-* #,##0_-;\-* #,##0_-;_-* &quot;-&quot;??_-;_-@_-"/>
    <numFmt numFmtId="178" formatCode="0.000"/>
    <numFmt numFmtId="179" formatCode="_(* #,##0.000_);_(* \(#,##0.000\);_(* &quot;-&quot;??_);_(@_)"/>
    <numFmt numFmtId="180" formatCode="\t&quot;฿&quot;#,##0.00_);[Red]\(\t&quot;฿&quot;#,##0.00\)"/>
    <numFmt numFmtId="181" formatCode="#,##0.000"/>
    <numFmt numFmtId="182" formatCode="B1mmm\-yy"/>
    <numFmt numFmtId="183" formatCode="0.000%"/>
    <numFmt numFmtId="184" formatCode="#,##0.00;\(#,##0.00\);&quot;-&quot;;@"/>
    <numFmt numFmtId="185" formatCode="[$-1010000]d/m/yy;@"/>
  </numFmts>
  <fonts count="68"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Angsana New"/>
      <family val="1"/>
    </font>
    <font>
      <sz val="10"/>
      <name val="ApFont"/>
      <charset val="222"/>
    </font>
    <font>
      <sz val="10"/>
      <name val="ApFont"/>
    </font>
    <font>
      <b/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i/>
      <sz val="13"/>
      <name val="Browallia New"/>
      <family val="2"/>
    </font>
    <font>
      <b/>
      <sz val="13"/>
      <color theme="1"/>
      <name val="Browallia New"/>
      <family val="2"/>
    </font>
    <font>
      <sz val="13"/>
      <color indexed="8"/>
      <name val="Browallia New"/>
      <family val="2"/>
    </font>
    <font>
      <sz val="11"/>
      <color indexed="8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u/>
      <sz val="11"/>
      <color theme="10"/>
      <name val="Calibri"/>
      <family val="2"/>
      <scheme val="minor"/>
    </font>
    <font>
      <sz val="10"/>
      <color theme="1"/>
      <name val="Arial Unicode MS"/>
      <family val="2"/>
    </font>
    <font>
      <u/>
      <sz val="10"/>
      <color rgb="FF0563C1"/>
      <name val="Georgia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sz val="1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AFA"/>
        <bgColor indexed="64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</borders>
  <cellStyleXfs count="122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164" fontId="6" fillId="0" borderId="0" applyFont="0" applyFill="0" applyBorder="0" applyAlignment="0" applyProtection="0"/>
    <xf numFmtId="167" fontId="7" fillId="0" borderId="0"/>
    <xf numFmtId="168" fontId="7" fillId="0" borderId="0"/>
    <xf numFmtId="169" fontId="7" fillId="0" borderId="0"/>
    <xf numFmtId="38" fontId="8" fillId="2" borderId="0" applyNumberFormat="0" applyBorder="0" applyAlignment="0" applyProtection="0"/>
    <xf numFmtId="10" fontId="8" fillId="3" borderId="3" applyNumberFormat="0" applyBorder="0" applyAlignment="0" applyProtection="0"/>
    <xf numFmtId="37" fontId="9" fillId="0" borderId="0"/>
    <xf numFmtId="170" fontId="10" fillId="0" borderId="0"/>
    <xf numFmtId="0" fontId="3" fillId="0" borderId="0"/>
    <xf numFmtId="0" fontId="3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6" fillId="0" borderId="4" applyNumberFormat="0" applyFill="0" applyAlignment="0" applyProtection="0">
      <alignment horizontal="center" vertical="center"/>
    </xf>
    <xf numFmtId="40" fontId="5" fillId="0" borderId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5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0" fontId="11" fillId="0" borderId="0"/>
    <xf numFmtId="43" fontId="11" fillId="0" borderId="0" applyFont="0" applyFill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9" borderId="11" applyNumberFormat="0" applyAlignment="0" applyProtection="0"/>
    <xf numFmtId="0" fontId="23" fillId="9" borderId="11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26" fillId="7" borderId="8" applyNumberFormat="0" applyAlignment="0" applyProtection="0"/>
    <xf numFmtId="0" fontId="26" fillId="7" borderId="8" applyNumberFormat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9" applyNumberFormat="0" applyAlignment="0" applyProtection="0"/>
    <xf numFmtId="0" fontId="29" fillId="8" borderId="9" applyNumberFormat="0" applyAlignment="0" applyProtection="0"/>
    <xf numFmtId="9" fontId="18" fillId="0" borderId="0" applyFont="0" applyFill="0" applyBorder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/>
    <xf numFmtId="0" fontId="15" fillId="0" borderId="0"/>
    <xf numFmtId="0" fontId="16" fillId="0" borderId="0"/>
    <xf numFmtId="43" fontId="1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6" fillId="0" borderId="0"/>
    <xf numFmtId="17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1" fillId="0" borderId="0"/>
    <xf numFmtId="43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1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9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6" fillId="0" borderId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3" fillId="0" borderId="0" applyNumberForma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5" fillId="0" borderId="0"/>
    <xf numFmtId="0" fontId="42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2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0" borderId="0">
      <protection locked="0"/>
    </xf>
    <xf numFmtId="0" fontId="11" fillId="0" borderId="0"/>
    <xf numFmtId="0" fontId="11" fillId="0" borderId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1" fillId="0" borderId="0"/>
    <xf numFmtId="43" fontId="44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0" fontId="15" fillId="0" borderId="0"/>
    <xf numFmtId="175" fontId="6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>
      <protection locked="0"/>
    </xf>
    <xf numFmtId="0" fontId="41" fillId="0" borderId="0" applyNumberFormat="0" applyFill="0" applyBorder="0" applyAlignment="0" applyProtection="0"/>
    <xf numFmtId="0" fontId="45" fillId="0" borderId="14" applyNumberFormat="0" applyFill="0" applyBorder="0" applyAlignment="0">
      <alignment wrapText="1"/>
      <protection locked="0"/>
    </xf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1" fillId="0" borderId="0"/>
    <xf numFmtId="0" fontId="31" fillId="0" borderId="0"/>
    <xf numFmtId="0" fontId="42" fillId="0" borderId="14" applyNumberFormat="0" applyFill="0" applyAlignment="0">
      <alignment wrapText="1"/>
      <protection locked="0"/>
    </xf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0" borderId="0">
      <protection locked="0"/>
    </xf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46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" fillId="0" borderId="0"/>
    <xf numFmtId="0" fontId="4" fillId="0" borderId="0"/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44" fillId="0" borderId="0"/>
    <xf numFmtId="0" fontId="16" fillId="0" borderId="0"/>
    <xf numFmtId="43" fontId="44" fillId="0" borderId="0" applyFont="0" applyFill="0" applyBorder="0" applyAlignment="0" applyProtection="0"/>
    <xf numFmtId="0" fontId="45" fillId="0" borderId="0" applyNumberFormat="0" applyFill="0" applyBorder="0" applyAlignment="0">
      <protection locked="0"/>
    </xf>
    <xf numFmtId="0" fontId="16" fillId="0" borderId="0">
      <protection locked="0"/>
    </xf>
    <xf numFmtId="43" fontId="6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  <xf numFmtId="43" fontId="11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2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185" fontId="11" fillId="0" borderId="0"/>
    <xf numFmtId="0" fontId="47" fillId="0" borderId="0">
      <alignment vertical="top"/>
    </xf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1" fillId="0" borderId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1" fillId="11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31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20" borderId="0" applyNumberFormat="0" applyBorder="0" applyAlignment="0" applyProtection="0"/>
    <xf numFmtId="0" fontId="31" fillId="24" borderId="0" applyNumberFormat="0" applyBorder="0" applyAlignment="0" applyProtection="0"/>
    <xf numFmtId="0" fontId="31" fillId="28" borderId="0" applyNumberFormat="0" applyBorder="0" applyAlignment="0" applyProtection="0"/>
    <xf numFmtId="0" fontId="31" fillId="32" borderId="0" applyNumberFormat="0" applyBorder="0" applyAlignment="0" applyProtection="0"/>
    <xf numFmtId="0" fontId="49" fillId="13" borderId="0" applyNumberFormat="0" applyBorder="0" applyAlignment="0" applyProtection="0"/>
    <xf numFmtId="0" fontId="49" fillId="17" borderId="0" applyNumberFormat="0" applyBorder="0" applyAlignment="0" applyProtection="0"/>
    <xf numFmtId="0" fontId="49" fillId="21" borderId="0" applyNumberFormat="0" applyBorder="0" applyAlignment="0" applyProtection="0"/>
    <xf numFmtId="0" fontId="49" fillId="25" borderId="0" applyNumberFormat="0" applyBorder="0" applyAlignment="0" applyProtection="0"/>
    <xf numFmtId="0" fontId="49" fillId="29" borderId="0" applyNumberFormat="0" applyBorder="0" applyAlignment="0" applyProtection="0"/>
    <xf numFmtId="0" fontId="49" fillId="33" borderId="0" applyNumberFormat="0" applyBorder="0" applyAlignment="0" applyProtection="0"/>
    <xf numFmtId="0" fontId="49" fillId="10" borderId="0" applyNumberFormat="0" applyBorder="0" applyAlignment="0" applyProtection="0"/>
    <xf numFmtId="0" fontId="49" fillId="14" borderId="0" applyNumberFormat="0" applyBorder="0" applyAlignment="0" applyProtection="0"/>
    <xf numFmtId="0" fontId="49" fillId="18" borderId="0" applyNumberFormat="0" applyBorder="0" applyAlignment="0" applyProtection="0"/>
    <xf numFmtId="0" fontId="49" fillId="22" borderId="0" applyNumberFormat="0" applyBorder="0" applyAlignment="0" applyProtection="0"/>
    <xf numFmtId="0" fontId="49" fillId="26" borderId="0" applyNumberFormat="0" applyBorder="0" applyAlignment="0" applyProtection="0"/>
    <xf numFmtId="0" fontId="49" fillId="30" borderId="0" applyNumberFormat="0" applyBorder="0" applyAlignment="0" applyProtection="0"/>
    <xf numFmtId="0" fontId="50" fillId="5" borderId="0" applyNumberFormat="0" applyBorder="0" applyAlignment="0" applyProtection="0"/>
    <xf numFmtId="0" fontId="51" fillId="8" borderId="8" applyNumberFormat="0" applyAlignment="0" applyProtection="0"/>
    <xf numFmtId="0" fontId="52" fillId="9" borderId="11" applyNumberFormat="0" applyAlignment="0" applyProtection="0"/>
    <xf numFmtId="43" fontId="31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4" borderId="0" applyNumberFormat="0" applyBorder="0" applyAlignment="0" applyProtection="0"/>
    <xf numFmtId="0" fontId="55" fillId="0" borderId="5" applyNumberFormat="0" applyFill="0" applyAlignment="0" applyProtection="0"/>
    <xf numFmtId="0" fontId="56" fillId="0" borderId="6" applyNumberFormat="0" applyFill="0" applyAlignment="0" applyProtection="0"/>
    <xf numFmtId="0" fontId="57" fillId="0" borderId="7" applyNumberFormat="0" applyFill="0" applyAlignment="0" applyProtection="0"/>
    <xf numFmtId="0" fontId="57" fillId="0" borderId="0" applyNumberFormat="0" applyFill="0" applyBorder="0" applyAlignment="0" applyProtection="0"/>
    <xf numFmtId="0" fontId="58" fillId="7" borderId="8" applyNumberFormat="0" applyAlignment="0" applyProtection="0"/>
    <xf numFmtId="0" fontId="59" fillId="0" borderId="10" applyNumberFormat="0" applyFill="0" applyAlignment="0" applyProtection="0"/>
    <xf numFmtId="0" fontId="60" fillId="6" borderId="0" applyNumberFormat="0" applyBorder="0" applyAlignment="0" applyProtection="0"/>
    <xf numFmtId="0" fontId="31" fillId="35" borderId="13" applyNumberFormat="0" applyFont="0" applyAlignment="0" applyProtection="0"/>
    <xf numFmtId="0" fontId="61" fillId="8" borderId="9" applyNumberFormat="0" applyAlignment="0" applyProtection="0"/>
    <xf numFmtId="0" fontId="62" fillId="0" borderId="0" applyNumberFormat="0" applyFill="0" applyBorder="0" applyAlignment="0" applyProtection="0"/>
    <xf numFmtId="0" fontId="63" fillId="0" borderId="12" applyNumberFormat="0" applyFill="0" applyAlignment="0" applyProtection="0"/>
    <xf numFmtId="0" fontId="48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4" fillId="0" borderId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31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5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0" fontId="31" fillId="0" borderId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2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0" fontId="15" fillId="0" borderId="0"/>
    <xf numFmtId="0" fontId="43" fillId="0" borderId="0" applyNumberForma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5" fillId="0" borderId="0"/>
    <xf numFmtId="0" fontId="17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1" fillId="0" borderId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3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4" fillId="0" borderId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2" fillId="0" borderId="14" applyNumberFormat="0" applyFill="0" applyAlignment="0">
      <protection locked="0"/>
    </xf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0" borderId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6" fillId="0" borderId="0"/>
    <xf numFmtId="0" fontId="11" fillId="0" borderId="0"/>
    <xf numFmtId="0" fontId="45" fillId="0" borderId="0" applyNumberFormat="0" applyFill="0" applyBorder="0" applyAlignment="0">
      <alignment vertical="top"/>
      <protection locked="0"/>
    </xf>
    <xf numFmtId="43" fontId="66" fillId="0" borderId="0" applyFont="0" applyFill="0" applyBorder="0" applyAlignment="0" applyProtection="0"/>
    <xf numFmtId="0" fontId="45" fillId="0" borderId="14" applyNumberFormat="0" applyFill="0" applyBorder="0" applyAlignment="0">
      <protection locked="0"/>
    </xf>
    <xf numFmtId="43" fontId="66" fillId="0" borderId="0" applyFont="0" applyFill="0" applyBorder="0" applyAlignment="0" applyProtection="0"/>
    <xf numFmtId="0" fontId="67" fillId="0" borderId="0"/>
    <xf numFmtId="43" fontId="11" fillId="0" borderId="0" applyFont="0" applyFill="0" applyBorder="0" applyAlignment="0" applyProtection="0"/>
    <xf numFmtId="9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42" fillId="0" borderId="14" applyNumberFormat="0" applyFill="0" applyAlignment="0">
      <protection locked="0"/>
    </xf>
    <xf numFmtId="43" fontId="1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3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152">
    <xf numFmtId="0" fontId="0" fillId="0" borderId="0" xfId="0"/>
    <xf numFmtId="0" fontId="34" fillId="0" borderId="0" xfId="1" applyFont="1" applyFill="1" applyAlignment="1">
      <alignment vertical="center"/>
    </xf>
    <xf numFmtId="37" fontId="34" fillId="0" borderId="0" xfId="1" applyNumberFormat="1" applyFont="1" applyFill="1" applyAlignment="1">
      <alignment vertical="center"/>
    </xf>
    <xf numFmtId="0" fontId="34" fillId="0" borderId="0" xfId="1" applyFont="1" applyFill="1" applyAlignment="1">
      <alignment horizontal="center" vertical="center"/>
    </xf>
    <xf numFmtId="166" fontId="34" fillId="0" borderId="0" xfId="2" applyNumberFormat="1" applyFont="1" applyFill="1" applyAlignment="1">
      <alignment horizontal="right" vertical="center"/>
    </xf>
    <xf numFmtId="0" fontId="34" fillId="0" borderId="1" xfId="1" applyFont="1" applyFill="1" applyBorder="1" applyAlignment="1">
      <alignment vertical="center"/>
    </xf>
    <xf numFmtId="37" fontId="34" fillId="0" borderId="1" xfId="1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center" vertical="center"/>
    </xf>
    <xf numFmtId="166" fontId="34" fillId="0" borderId="1" xfId="2" applyNumberFormat="1" applyFont="1" applyFill="1" applyBorder="1" applyAlignment="1">
      <alignment horizontal="right" vertical="center"/>
    </xf>
    <xf numFmtId="0" fontId="35" fillId="0" borderId="0" xfId="1" quotePrefix="1" applyFont="1" applyFill="1" applyAlignment="1">
      <alignment vertical="center"/>
    </xf>
    <xf numFmtId="0" fontId="35" fillId="0" borderId="0" xfId="1" applyFont="1" applyFill="1" applyAlignment="1">
      <alignment vertical="center"/>
    </xf>
    <xf numFmtId="37" fontId="35" fillId="0" borderId="0" xfId="1" applyNumberFormat="1" applyFont="1" applyFill="1" applyAlignment="1">
      <alignment vertical="center"/>
    </xf>
    <xf numFmtId="166" fontId="35" fillId="0" borderId="0" xfId="2" applyNumberFormat="1" applyFont="1" applyFill="1" applyAlignment="1">
      <alignment horizontal="right" vertical="center"/>
    </xf>
    <xf numFmtId="0" fontId="34" fillId="0" borderId="0" xfId="1" quotePrefix="1" applyFont="1" applyFill="1" applyAlignment="1">
      <alignment vertical="center"/>
    </xf>
    <xf numFmtId="0" fontId="34" fillId="0" borderId="0" xfId="1" applyFont="1" applyFill="1" applyBorder="1" applyAlignment="1">
      <alignment horizontal="center" vertical="center"/>
    </xf>
    <xf numFmtId="166" fontId="34" fillId="0" borderId="0" xfId="2" applyNumberFormat="1" applyFont="1" applyFill="1" applyBorder="1" applyAlignment="1">
      <alignment horizontal="right" vertical="center"/>
    </xf>
    <xf numFmtId="166" fontId="35" fillId="34" borderId="0" xfId="2" quotePrefix="1" applyNumberFormat="1" applyFont="1" applyFill="1" applyAlignment="1">
      <alignment horizontal="right" vertical="center"/>
    </xf>
    <xf numFmtId="166" fontId="35" fillId="0" borderId="0" xfId="2" quotePrefix="1" applyNumberFormat="1" applyFont="1" applyFill="1" applyAlignment="1">
      <alignment horizontal="right" vertical="center"/>
    </xf>
    <xf numFmtId="166" fontId="34" fillId="34" borderId="0" xfId="2" applyNumberFormat="1" applyFont="1" applyFill="1" applyBorder="1" applyAlignment="1">
      <alignment horizontal="right" vertical="center"/>
    </xf>
    <xf numFmtId="166" fontId="35" fillId="34" borderId="0" xfId="2" applyNumberFormat="1" applyFont="1" applyFill="1" applyAlignment="1">
      <alignment horizontal="right" vertical="center"/>
    </xf>
    <xf numFmtId="37" fontId="35" fillId="0" borderId="0" xfId="1" applyNumberFormat="1" applyFont="1" applyFill="1" applyBorder="1" applyAlignment="1">
      <alignment vertical="center"/>
    </xf>
    <xf numFmtId="0" fontId="35" fillId="0" borderId="0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166" fontId="35" fillId="34" borderId="0" xfId="2" applyNumberFormat="1" applyFont="1" applyFill="1" applyBorder="1" applyAlignment="1">
      <alignment horizontal="right" vertical="center"/>
    </xf>
    <xf numFmtId="166" fontId="35" fillId="0" borderId="0" xfId="2" applyNumberFormat="1" applyFont="1" applyFill="1" applyBorder="1" applyAlignment="1">
      <alignment horizontal="right" vertical="center"/>
    </xf>
    <xf numFmtId="37" fontId="35" fillId="0" borderId="0" xfId="1" quotePrefix="1" applyNumberFormat="1" applyFont="1" applyFill="1" applyBorder="1" applyAlignment="1">
      <alignment vertical="center"/>
    </xf>
    <xf numFmtId="166" fontId="35" fillId="34" borderId="1" xfId="2" applyNumberFormat="1" applyFont="1" applyFill="1" applyBorder="1" applyAlignment="1">
      <alignment horizontal="right" vertical="center"/>
    </xf>
    <xf numFmtId="166" fontId="35" fillId="0" borderId="1" xfId="2" applyNumberFormat="1" applyFont="1" applyFill="1" applyBorder="1" applyAlignment="1">
      <alignment horizontal="right" vertical="center"/>
    </xf>
    <xf numFmtId="166" fontId="35" fillId="34" borderId="2" xfId="2" applyNumberFormat="1" applyFont="1" applyFill="1" applyBorder="1" applyAlignment="1">
      <alignment horizontal="right" vertical="center"/>
    </xf>
    <xf numFmtId="166" fontId="35" fillId="0" borderId="2" xfId="2" applyNumberFormat="1" applyFont="1" applyFill="1" applyBorder="1" applyAlignment="1">
      <alignment horizontal="right" vertical="center"/>
    </xf>
    <xf numFmtId="0" fontId="35" fillId="0" borderId="1" xfId="1" applyFont="1" applyFill="1" applyBorder="1" applyAlignment="1">
      <alignment vertical="center"/>
    </xf>
    <xf numFmtId="37" fontId="35" fillId="0" borderId="1" xfId="1" applyNumberFormat="1" applyFont="1" applyFill="1" applyBorder="1" applyAlignment="1">
      <alignment vertical="center"/>
    </xf>
    <xf numFmtId="0" fontId="35" fillId="0" borderId="1" xfId="1" applyFont="1" applyFill="1" applyBorder="1" applyAlignment="1">
      <alignment horizontal="center" vertical="center"/>
    </xf>
    <xf numFmtId="0" fontId="35" fillId="34" borderId="0" xfId="1" applyFont="1" applyFill="1" applyAlignment="1">
      <alignment vertical="center"/>
    </xf>
    <xf numFmtId="9" fontId="35" fillId="0" borderId="0" xfId="264" applyFont="1" applyFill="1" applyAlignment="1">
      <alignment vertical="center"/>
    </xf>
    <xf numFmtId="0" fontId="35" fillId="0" borderId="0" xfId="0" applyFont="1" applyFill="1" applyAlignment="1">
      <alignment vertical="center"/>
    </xf>
    <xf numFmtId="166" fontId="35" fillId="34" borderId="1" xfId="2" quotePrefix="1" applyNumberFormat="1" applyFont="1" applyFill="1" applyBorder="1" applyAlignment="1">
      <alignment horizontal="right" vertical="center"/>
    </xf>
    <xf numFmtId="37" fontId="35" fillId="0" borderId="0" xfId="0" applyNumberFormat="1" applyFont="1" applyFill="1" applyAlignment="1">
      <alignment vertical="center"/>
    </xf>
    <xf numFmtId="165" fontId="35" fillId="0" borderId="0" xfId="1" applyNumberFormat="1" applyFont="1" applyFill="1" applyAlignment="1">
      <alignment vertical="center"/>
    </xf>
    <xf numFmtId="165" fontId="34" fillId="0" borderId="0" xfId="1" applyNumberFormat="1" applyFont="1" applyFill="1" applyAlignment="1">
      <alignment vertical="center"/>
    </xf>
    <xf numFmtId="166" fontId="35" fillId="0" borderId="0" xfId="1" applyNumberFormat="1" applyFont="1" applyFill="1" applyAlignment="1">
      <alignment horizontal="center" vertical="center"/>
    </xf>
    <xf numFmtId="166" fontId="34" fillId="0" borderId="0" xfId="1" quotePrefix="1" applyNumberFormat="1" applyFont="1" applyFill="1" applyAlignment="1">
      <alignment vertical="center"/>
    </xf>
    <xf numFmtId="166" fontId="35" fillId="34" borderId="0" xfId="2" quotePrefix="1" applyNumberFormat="1" applyFont="1" applyFill="1" applyBorder="1" applyAlignment="1">
      <alignment horizontal="right" vertical="center"/>
    </xf>
    <xf numFmtId="166" fontId="34" fillId="0" borderId="0" xfId="1" applyNumberFormat="1" applyFont="1" applyFill="1" applyAlignment="1">
      <alignment horizontal="center" vertical="center"/>
    </xf>
    <xf numFmtId="165" fontId="34" fillId="0" borderId="0" xfId="1" applyNumberFormat="1" applyFont="1" applyAlignment="1">
      <alignment vertical="center"/>
    </xf>
    <xf numFmtId="0" fontId="35" fillId="0" borderId="0" xfId="1" applyFont="1" applyAlignment="1">
      <alignment vertical="center"/>
    </xf>
    <xf numFmtId="0" fontId="35" fillId="0" borderId="0" xfId="1" applyFont="1" applyAlignment="1">
      <alignment horizontal="center" vertical="center"/>
    </xf>
    <xf numFmtId="0" fontId="34" fillId="0" borderId="0" xfId="1" applyFont="1" applyAlignment="1">
      <alignment vertical="center"/>
    </xf>
    <xf numFmtId="37" fontId="35" fillId="0" borderId="0" xfId="4" applyNumberFormat="1" applyFont="1" applyAlignment="1">
      <alignment vertical="center"/>
    </xf>
    <xf numFmtId="166" fontId="37" fillId="0" borderId="0" xfId="4" applyNumberFormat="1" applyFont="1" applyAlignment="1">
      <alignment horizontal="center" vertical="center"/>
    </xf>
    <xf numFmtId="166" fontId="37" fillId="0" borderId="0" xfId="4" applyNumberFormat="1" applyFont="1" applyBorder="1" applyAlignment="1">
      <alignment horizontal="center" vertical="center"/>
    </xf>
    <xf numFmtId="166" fontId="35" fillId="0" borderId="0" xfId="4" applyNumberFormat="1" applyFont="1" applyAlignment="1">
      <alignment horizontal="center" vertical="center"/>
    </xf>
    <xf numFmtId="166" fontId="35" fillId="0" borderId="0" xfId="4" applyNumberFormat="1" applyFont="1" applyFill="1" applyBorder="1" applyAlignment="1">
      <alignment horizontal="right" vertical="center"/>
    </xf>
    <xf numFmtId="166" fontId="35" fillId="0" borderId="0" xfId="4" applyNumberFormat="1" applyFont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Continuous" vertical="center"/>
    </xf>
    <xf numFmtId="37" fontId="35" fillId="0" borderId="0" xfId="5" applyNumberFormat="1" applyFont="1" applyFill="1" applyBorder="1" applyAlignment="1">
      <alignment vertical="center"/>
    </xf>
    <xf numFmtId="166" fontId="35" fillId="0" borderId="0" xfId="5" applyNumberFormat="1" applyFont="1" applyFill="1" applyBorder="1" applyAlignment="1">
      <alignment horizontal="left" vertical="center"/>
    </xf>
    <xf numFmtId="0" fontId="34" fillId="0" borderId="1" xfId="1" applyFont="1" applyBorder="1" applyAlignment="1">
      <alignment vertical="center"/>
    </xf>
    <xf numFmtId="166" fontId="34" fillId="0" borderId="1" xfId="2" applyNumberFormat="1" applyFont="1" applyBorder="1" applyAlignment="1">
      <alignment horizontal="right" vertical="center"/>
    </xf>
    <xf numFmtId="0" fontId="35" fillId="0" borderId="1" xfId="1" applyFont="1" applyBorder="1" applyAlignment="1">
      <alignment vertical="center"/>
    </xf>
    <xf numFmtId="37" fontId="35" fillId="0" borderId="0" xfId="4" applyNumberFormat="1" applyFont="1" applyBorder="1" applyAlignment="1">
      <alignment vertical="center"/>
    </xf>
    <xf numFmtId="166" fontId="35" fillId="0" borderId="0" xfId="4" applyNumberFormat="1" applyFont="1" applyBorder="1" applyAlignment="1">
      <alignment horizontal="center" vertical="center"/>
    </xf>
    <xf numFmtId="166" fontId="35" fillId="0" borderId="0" xfId="5" applyNumberFormat="1" applyFont="1" applyFill="1" applyBorder="1" applyAlignment="1">
      <alignment vertical="center"/>
    </xf>
    <xf numFmtId="37" fontId="35" fillId="0" borderId="0" xfId="5" applyNumberFormat="1" applyFont="1" applyFill="1" applyBorder="1" applyAlignment="1">
      <alignment horizontal="left" vertical="center"/>
    </xf>
    <xf numFmtId="37" fontId="35" fillId="0" borderId="0" xfId="5" applyNumberFormat="1" applyFont="1" applyFill="1" applyBorder="1" applyAlignment="1">
      <alignment horizontal="center" vertical="center"/>
    </xf>
    <xf numFmtId="37" fontId="34" fillId="0" borderId="0" xfId="5" applyNumberFormat="1" applyFont="1" applyFill="1" applyBorder="1" applyAlignment="1">
      <alignment vertical="center"/>
    </xf>
    <xf numFmtId="37" fontId="34" fillId="0" borderId="0" xfId="5" quotePrefix="1" applyNumberFormat="1" applyFont="1" applyFill="1" applyBorder="1" applyAlignment="1">
      <alignment vertical="center"/>
    </xf>
    <xf numFmtId="166" fontId="34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right" vertical="center"/>
    </xf>
    <xf numFmtId="166" fontId="35" fillId="0" borderId="0" xfId="5" applyNumberFormat="1" applyFont="1" applyFill="1" applyBorder="1" applyAlignment="1">
      <alignment horizontal="center" vertical="center"/>
    </xf>
    <xf numFmtId="166" fontId="35" fillId="0" borderId="1" xfId="5" applyNumberFormat="1" applyFont="1" applyFill="1" applyBorder="1" applyAlignment="1">
      <alignment horizontal="right" vertical="center"/>
    </xf>
    <xf numFmtId="166" fontId="35" fillId="0" borderId="2" xfId="5" applyNumberFormat="1" applyFont="1" applyFill="1" applyBorder="1" applyAlignment="1">
      <alignment horizontal="right" vertical="center"/>
    </xf>
    <xf numFmtId="0" fontId="34" fillId="0" borderId="0" xfId="1" applyFont="1" applyFill="1" applyAlignment="1">
      <alignment horizontal="right" vertical="center"/>
    </xf>
    <xf numFmtId="165" fontId="35" fillId="0" borderId="0" xfId="262" applyNumberFormat="1" applyFont="1" applyFill="1" applyAlignment="1">
      <alignment vertical="center"/>
    </xf>
    <xf numFmtId="165" fontId="35" fillId="0" borderId="0" xfId="29" applyNumberFormat="1" applyFont="1" applyFill="1" applyAlignment="1">
      <alignment vertical="center"/>
    </xf>
    <xf numFmtId="165" fontId="35" fillId="0" borderId="0" xfId="263" applyNumberFormat="1" applyFont="1" applyFill="1" applyAlignment="1">
      <alignment vertical="center"/>
    </xf>
    <xf numFmtId="165" fontId="35" fillId="0" borderId="1" xfId="262" applyNumberFormat="1" applyFont="1" applyFill="1" applyBorder="1" applyAlignment="1">
      <alignment vertical="center"/>
    </xf>
    <xf numFmtId="165" fontId="35" fillId="0" borderId="0" xfId="29" applyNumberFormat="1" applyFont="1" applyFill="1" applyBorder="1" applyAlignment="1">
      <alignment vertical="center"/>
    </xf>
    <xf numFmtId="165" fontId="35" fillId="0" borderId="0" xfId="1" applyNumberFormat="1" applyFont="1" applyFill="1" applyAlignment="1">
      <alignment horizontal="right" vertical="center"/>
    </xf>
    <xf numFmtId="165" fontId="35" fillId="0" borderId="1" xfId="262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vertical="center"/>
    </xf>
    <xf numFmtId="165" fontId="35" fillId="0" borderId="1" xfId="1" applyNumberFormat="1" applyFont="1" applyFill="1" applyBorder="1" applyAlignment="1">
      <alignment horizontal="right" vertical="center"/>
    </xf>
    <xf numFmtId="165" fontId="35" fillId="0" borderId="0" xfId="263" applyNumberFormat="1" applyFont="1" applyFill="1" applyBorder="1" applyAlignment="1">
      <alignment vertical="center"/>
    </xf>
    <xf numFmtId="165" fontId="35" fillId="0" borderId="0" xfId="262" applyNumberFormat="1" applyFont="1" applyFill="1" applyAlignment="1">
      <alignment horizontal="right" vertical="center"/>
    </xf>
    <xf numFmtId="165" fontId="35" fillId="0" borderId="1" xfId="29" applyNumberFormat="1" applyFont="1" applyFill="1" applyBorder="1" applyAlignment="1">
      <alignment vertical="center"/>
    </xf>
    <xf numFmtId="165" fontId="35" fillId="0" borderId="2" xfId="1" applyNumberFormat="1" applyFont="1" applyFill="1" applyBorder="1" applyAlignment="1">
      <alignment horizontal="right" vertical="center"/>
    </xf>
    <xf numFmtId="0" fontId="35" fillId="0" borderId="0" xfId="262" applyFont="1" applyFill="1" applyAlignment="1">
      <alignment horizontal="left" vertical="center"/>
    </xf>
    <xf numFmtId="177" fontId="35" fillId="34" borderId="0" xfId="1" applyNumberFormat="1" applyFont="1" applyFill="1" applyAlignment="1">
      <alignment vertical="center"/>
    </xf>
    <xf numFmtId="177" fontId="35" fillId="34" borderId="1" xfId="265" applyNumberFormat="1" applyFont="1" applyFill="1" applyBorder="1" applyAlignment="1">
      <alignment vertical="center"/>
    </xf>
    <xf numFmtId="0" fontId="34" fillId="0" borderId="1" xfId="1" applyFont="1" applyFill="1" applyBorder="1" applyAlignment="1">
      <alignment horizontal="right" vertical="center"/>
    </xf>
    <xf numFmtId="0" fontId="35" fillId="0" borderId="0" xfId="262" applyFont="1" applyFill="1" applyAlignment="1">
      <alignment horizontal="center" vertical="center"/>
    </xf>
    <xf numFmtId="0" fontId="34" fillId="0" borderId="0" xfId="262" applyFont="1" applyFill="1" applyAlignment="1">
      <alignment vertical="center"/>
    </xf>
    <xf numFmtId="166" fontId="35" fillId="34" borderId="0" xfId="5" applyNumberFormat="1" applyFont="1" applyFill="1" applyBorder="1" applyAlignment="1">
      <alignment horizontal="right" vertical="center"/>
    </xf>
    <xf numFmtId="166" fontId="35" fillId="34" borderId="1" xfId="5" applyNumberFormat="1" applyFont="1" applyFill="1" applyBorder="1" applyAlignment="1">
      <alignment horizontal="right" vertical="center"/>
    </xf>
    <xf numFmtId="166" fontId="35" fillId="34" borderId="2" xfId="5" applyNumberFormat="1" applyFont="1" applyFill="1" applyBorder="1" applyAlignment="1">
      <alignment horizontal="right" vertical="center"/>
    </xf>
    <xf numFmtId="0" fontId="34" fillId="0" borderId="1" xfId="262" applyFont="1" applyFill="1" applyBorder="1" applyAlignment="1">
      <alignment horizontal="center" vertical="center"/>
    </xf>
    <xf numFmtId="0" fontId="34" fillId="0" borderId="0" xfId="262" applyFont="1" applyFill="1" applyAlignment="1">
      <alignment horizontal="center" vertical="center"/>
    </xf>
    <xf numFmtId="0" fontId="39" fillId="0" borderId="0" xfId="262" applyFont="1" applyFill="1" applyAlignment="1">
      <alignment vertical="center"/>
    </xf>
    <xf numFmtId="0" fontId="39" fillId="0" borderId="0" xfId="262" quotePrefix="1" applyFont="1" applyFill="1" applyAlignment="1">
      <alignment vertical="center"/>
    </xf>
    <xf numFmtId="0" fontId="35" fillId="0" borderId="0" xfId="262" quotePrefix="1" applyFont="1" applyFill="1" applyAlignment="1">
      <alignment vertical="center"/>
    </xf>
    <xf numFmtId="0" fontId="35" fillId="0" borderId="1" xfId="262" applyFont="1" applyFill="1" applyBorder="1" applyAlignment="1">
      <alignment vertical="center"/>
    </xf>
    <xf numFmtId="0" fontId="35" fillId="0" borderId="1" xfId="262" applyFont="1" applyFill="1" applyBorder="1" applyAlignment="1">
      <alignment horizontal="center" vertical="center"/>
    </xf>
    <xf numFmtId="0" fontId="38" fillId="0" borderId="0" xfId="1" applyFont="1" applyFill="1" applyAlignment="1">
      <alignment vertical="center"/>
    </xf>
    <xf numFmtId="0" fontId="34" fillId="0" borderId="0" xfId="262" applyFont="1" applyFill="1" applyAlignment="1">
      <alignment horizontal="left" vertical="center"/>
    </xf>
    <xf numFmtId="0" fontId="34" fillId="34" borderId="0" xfId="1" applyFont="1" applyFill="1" applyAlignment="1">
      <alignment horizontal="right" vertical="center"/>
    </xf>
    <xf numFmtId="165" fontId="35" fillId="34" borderId="0" xfId="262" applyNumberFormat="1" applyFont="1" applyFill="1" applyAlignment="1">
      <alignment vertical="center"/>
    </xf>
    <xf numFmtId="177" fontId="35" fillId="34" borderId="0" xfId="265" applyNumberFormat="1" applyFont="1" applyFill="1" applyAlignment="1">
      <alignment vertical="center"/>
    </xf>
    <xf numFmtId="165" fontId="35" fillId="34" borderId="0" xfId="29" applyNumberFormat="1" applyFont="1" applyFill="1" applyAlignment="1">
      <alignment vertical="center"/>
    </xf>
    <xf numFmtId="165" fontId="35" fillId="34" borderId="1" xfId="262" applyNumberFormat="1" applyFont="1" applyFill="1" applyBorder="1" applyAlignment="1">
      <alignment vertical="center"/>
    </xf>
    <xf numFmtId="165" fontId="35" fillId="34" borderId="0" xfId="29" applyNumberFormat="1" applyFont="1" applyFill="1" applyBorder="1" applyAlignment="1">
      <alignment vertical="center"/>
    </xf>
    <xf numFmtId="165" fontId="35" fillId="34" borderId="0" xfId="1" applyNumberFormat="1" applyFont="1" applyFill="1" applyAlignment="1">
      <alignment horizontal="right" vertical="center"/>
    </xf>
    <xf numFmtId="165" fontId="35" fillId="34" borderId="0" xfId="263" applyNumberFormat="1" applyFont="1" applyFill="1" applyAlignment="1">
      <alignment vertical="center"/>
    </xf>
    <xf numFmtId="165" fontId="35" fillId="34" borderId="1" xfId="262" applyNumberFormat="1" applyFont="1" applyFill="1" applyBorder="1" applyAlignment="1">
      <alignment horizontal="right" vertical="center"/>
    </xf>
    <xf numFmtId="165" fontId="35" fillId="34" borderId="1" xfId="1" applyNumberFormat="1" applyFont="1" applyFill="1" applyBorder="1" applyAlignment="1">
      <alignment horizontal="right" vertical="center"/>
    </xf>
    <xf numFmtId="165" fontId="35" fillId="34" borderId="0" xfId="263" applyNumberFormat="1" applyFont="1" applyFill="1" applyBorder="1" applyAlignment="1">
      <alignment vertical="center"/>
    </xf>
    <xf numFmtId="165" fontId="35" fillId="34" borderId="1" xfId="263" applyNumberFormat="1" applyFont="1" applyFill="1" applyBorder="1" applyAlignment="1">
      <alignment vertical="center"/>
    </xf>
    <xf numFmtId="165" fontId="35" fillId="34" borderId="1" xfId="29" applyNumberFormat="1" applyFont="1" applyFill="1" applyBorder="1" applyAlignment="1">
      <alignment vertical="center"/>
    </xf>
    <xf numFmtId="165" fontId="35" fillId="34" borderId="2" xfId="1" applyNumberFormat="1" applyFont="1" applyFill="1" applyBorder="1" applyAlignment="1">
      <alignment horizontal="right" vertical="center"/>
    </xf>
    <xf numFmtId="0" fontId="35" fillId="0" borderId="0" xfId="1" quotePrefix="1" applyFont="1" applyFill="1" applyBorder="1" applyAlignment="1">
      <alignment horizontal="center" vertical="center"/>
    </xf>
    <xf numFmtId="165" fontId="34" fillId="0" borderId="0" xfId="3" applyNumberFormat="1" applyFont="1" applyAlignment="1">
      <alignment vertical="center"/>
    </xf>
    <xf numFmtId="165" fontId="34" fillId="0" borderId="0" xfId="3" applyNumberFormat="1" applyFont="1" applyBorder="1" applyAlignment="1">
      <alignment vertical="center"/>
    </xf>
    <xf numFmtId="166" fontId="34" fillId="0" borderId="0" xfId="3" applyNumberFormat="1" applyFont="1" applyBorder="1" applyAlignment="1">
      <alignment horizontal="right" vertical="center"/>
    </xf>
    <xf numFmtId="166" fontId="34" fillId="0" borderId="0" xfId="3" applyNumberFormat="1" applyFont="1" applyFill="1" applyBorder="1" applyAlignment="1">
      <alignment horizontal="right" vertical="center"/>
    </xf>
    <xf numFmtId="166" fontId="34" fillId="0" borderId="0" xfId="3" applyNumberFormat="1" applyFont="1" applyAlignment="1">
      <alignment horizontal="right" vertical="center"/>
    </xf>
    <xf numFmtId="166" fontId="34" fillId="0" borderId="1" xfId="3" applyNumberFormat="1" applyFont="1" applyBorder="1" applyAlignment="1">
      <alignment horizontal="right" vertical="center"/>
    </xf>
    <xf numFmtId="166" fontId="35" fillId="0" borderId="0" xfId="3" applyNumberFormat="1" applyFont="1" applyBorder="1" applyAlignment="1">
      <alignment horizontal="right" vertical="center"/>
    </xf>
    <xf numFmtId="166" fontId="34" fillId="0" borderId="1" xfId="3" applyNumberFormat="1" applyFont="1" applyFill="1" applyBorder="1" applyAlignment="1">
      <alignment horizontal="right" vertical="center"/>
    </xf>
    <xf numFmtId="165" fontId="35" fillId="0" borderId="0" xfId="3" applyNumberFormat="1" applyFont="1" applyAlignment="1">
      <alignment vertical="center"/>
    </xf>
    <xf numFmtId="0" fontId="36" fillId="0" borderId="0" xfId="0" applyFont="1" applyFill="1" applyAlignment="1">
      <alignment vertical="center"/>
    </xf>
    <xf numFmtId="166" fontId="35" fillId="0" borderId="0" xfId="2" quotePrefix="1" applyNumberFormat="1" applyFont="1" applyFill="1" applyBorder="1" applyAlignment="1">
      <alignment horizontal="center" vertical="center"/>
    </xf>
    <xf numFmtId="37" fontId="35" fillId="0" borderId="0" xfId="1" applyNumberFormat="1" applyFont="1" applyFill="1" applyAlignment="1">
      <alignment horizontal="center" vertical="center"/>
    </xf>
    <xf numFmtId="166" fontId="34" fillId="0" borderId="0" xfId="2" applyNumberFormat="1" applyFont="1" applyFill="1" applyBorder="1" applyAlignment="1">
      <alignment horizontal="center" vertical="center"/>
    </xf>
    <xf numFmtId="165" fontId="35" fillId="0" borderId="1" xfId="263" applyNumberFormat="1" applyFont="1" applyFill="1" applyBorder="1" applyAlignment="1">
      <alignment vertical="center"/>
    </xf>
    <xf numFmtId="166" fontId="35" fillId="0" borderId="0" xfId="2" quotePrefix="1" applyNumberFormat="1" applyFont="1" applyFill="1" applyBorder="1" applyAlignment="1">
      <alignment horizontal="right" vertical="center"/>
    </xf>
    <xf numFmtId="166" fontId="35" fillId="0" borderId="1" xfId="2" quotePrefix="1" applyNumberFormat="1" applyFont="1" applyFill="1" applyBorder="1" applyAlignment="1">
      <alignment horizontal="right" vertical="center"/>
    </xf>
    <xf numFmtId="177" fontId="35" fillId="0" borderId="0" xfId="1" applyNumberFormat="1" applyFont="1" applyFill="1" applyAlignment="1">
      <alignment vertical="center"/>
    </xf>
    <xf numFmtId="177" fontId="35" fillId="0" borderId="1" xfId="265" applyNumberFormat="1" applyFont="1" applyFill="1" applyBorder="1" applyAlignment="1">
      <alignment vertical="center"/>
    </xf>
    <xf numFmtId="184" fontId="35" fillId="0" borderId="2" xfId="2" applyNumberFormat="1" applyFont="1" applyFill="1" applyBorder="1" applyAlignment="1">
      <alignment horizontal="right" vertical="center"/>
    </xf>
    <xf numFmtId="165" fontId="34" fillId="0" borderId="0" xfId="3" applyNumberFormat="1" applyFont="1" applyFill="1" applyAlignment="1">
      <alignment vertical="center"/>
    </xf>
    <xf numFmtId="0" fontId="34" fillId="0" borderId="0" xfId="1" applyFont="1" applyFill="1" applyBorder="1" applyAlignment="1">
      <alignment horizontal="right" vertical="center"/>
    </xf>
    <xf numFmtId="0" fontId="34" fillId="0" borderId="0" xfId="262" applyFont="1" applyFill="1" applyBorder="1" applyAlignment="1">
      <alignment vertical="center"/>
    </xf>
    <xf numFmtId="0" fontId="35" fillId="0" borderId="0" xfId="1" applyFont="1" applyFill="1" applyAlignment="1">
      <alignment horizontal="center" vertical="center"/>
    </xf>
    <xf numFmtId="166" fontId="34" fillId="0" borderId="1" xfId="2" applyNumberFormat="1" applyFont="1" applyFill="1" applyBorder="1" applyAlignment="1">
      <alignment horizontal="center" vertical="center"/>
    </xf>
    <xf numFmtId="0" fontId="35" fillId="0" borderId="0" xfId="262" applyFont="1" applyFill="1" applyBorder="1" applyAlignment="1">
      <alignment vertical="center"/>
    </xf>
    <xf numFmtId="184" fontId="35" fillId="34" borderId="2" xfId="2" applyNumberFormat="1" applyFont="1" applyFill="1" applyBorder="1" applyAlignment="1">
      <alignment horizontal="right" vertical="center"/>
    </xf>
    <xf numFmtId="177" fontId="35" fillId="0" borderId="0" xfId="265" applyNumberFormat="1" applyFont="1" applyFill="1" applyAlignment="1">
      <alignment vertical="center"/>
    </xf>
    <xf numFmtId="0" fontId="35" fillId="0" borderId="0" xfId="0" applyFont="1" applyAlignment="1">
      <alignment vertical="center"/>
    </xf>
    <xf numFmtId="37" fontId="35" fillId="0" borderId="0" xfId="0" applyNumberFormat="1" applyFont="1" applyAlignment="1">
      <alignment vertical="center"/>
    </xf>
    <xf numFmtId="0" fontId="35" fillId="0" borderId="0" xfId="1" applyFont="1" applyFill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37" fontId="35" fillId="0" borderId="1" xfId="5" applyNumberFormat="1" applyFont="1" applyFill="1" applyBorder="1" applyAlignment="1">
      <alignment horizontal="justify" vertical="center"/>
    </xf>
    <xf numFmtId="166" fontId="34" fillId="0" borderId="1" xfId="2" applyNumberFormat="1" applyFont="1" applyFill="1" applyBorder="1" applyAlignment="1">
      <alignment horizontal="center" vertical="center"/>
    </xf>
  </cellXfs>
  <cellStyles count="1222">
    <cellStyle name="20% - Accent1 2" xfId="38" xr:uid="{00000000-0005-0000-0000-000000000000}"/>
    <cellStyle name="20% - Accent1 2 2" xfId="404" xr:uid="{472948FF-C1C9-4351-B070-ECE01270E65F}"/>
    <cellStyle name="20% - Accent1 3" xfId="39" xr:uid="{00000000-0005-0000-0000-000001000000}"/>
    <cellStyle name="20% - Accent2 2" xfId="40" xr:uid="{00000000-0005-0000-0000-000002000000}"/>
    <cellStyle name="20% - Accent2 2 2" xfId="405" xr:uid="{24392CA6-27CD-46AA-BCC5-4CAC534763E4}"/>
    <cellStyle name="20% - Accent2 3" xfId="41" xr:uid="{00000000-0005-0000-0000-000003000000}"/>
    <cellStyle name="20% - Accent3 2" xfId="42" xr:uid="{00000000-0005-0000-0000-000004000000}"/>
    <cellStyle name="20% - Accent3 2 2" xfId="406" xr:uid="{1A5E3CF5-E76B-4551-8C32-239EB7076AE9}"/>
    <cellStyle name="20% - Accent3 3" xfId="43" xr:uid="{00000000-0005-0000-0000-000005000000}"/>
    <cellStyle name="20% - Accent4 2" xfId="44" xr:uid="{00000000-0005-0000-0000-000006000000}"/>
    <cellStyle name="20% - Accent4 2 2" xfId="407" xr:uid="{D5569E24-A0D0-47F9-A2ED-8575E488A2A6}"/>
    <cellStyle name="20% - Accent4 3" xfId="45" xr:uid="{00000000-0005-0000-0000-000007000000}"/>
    <cellStyle name="20% - Accent5 2" xfId="46" xr:uid="{00000000-0005-0000-0000-000008000000}"/>
    <cellStyle name="20% - Accent5 2 2" xfId="408" xr:uid="{59063635-8635-493D-8FE6-2DD54272F908}"/>
    <cellStyle name="20% - Accent5 3" xfId="47" xr:uid="{00000000-0005-0000-0000-000009000000}"/>
    <cellStyle name="20% - Accent6 2" xfId="48" xr:uid="{00000000-0005-0000-0000-00000A000000}"/>
    <cellStyle name="20% - Accent6 2 2" xfId="409" xr:uid="{DB9F7938-78D2-402C-8457-677F6904953F}"/>
    <cellStyle name="20% - Accent6 3" xfId="49" xr:uid="{00000000-0005-0000-0000-00000B000000}"/>
    <cellStyle name="40% - Accent1 2" xfId="50" xr:uid="{00000000-0005-0000-0000-00000C000000}"/>
    <cellStyle name="40% - Accent1 2 2" xfId="410" xr:uid="{20741C4A-1D29-4BAF-BAE9-969510B82ACF}"/>
    <cellStyle name="40% - Accent1 3" xfId="51" xr:uid="{00000000-0005-0000-0000-00000D000000}"/>
    <cellStyle name="40% - Accent2 2" xfId="52" xr:uid="{00000000-0005-0000-0000-00000E000000}"/>
    <cellStyle name="40% - Accent2 2 2" xfId="411" xr:uid="{41F11B6E-1440-4A37-8891-795EC40A4A65}"/>
    <cellStyle name="40% - Accent2 3" xfId="53" xr:uid="{00000000-0005-0000-0000-00000F000000}"/>
    <cellStyle name="40% - Accent3 2" xfId="54" xr:uid="{00000000-0005-0000-0000-000010000000}"/>
    <cellStyle name="40% - Accent3 2 2" xfId="412" xr:uid="{01B65914-A469-4A1E-B8A5-350AFED525E1}"/>
    <cellStyle name="40% - Accent3 3" xfId="55" xr:uid="{00000000-0005-0000-0000-000011000000}"/>
    <cellStyle name="40% - Accent4 2" xfId="56" xr:uid="{00000000-0005-0000-0000-000012000000}"/>
    <cellStyle name="40% - Accent4 2 2" xfId="413" xr:uid="{0B636955-CC4E-42CF-91B3-1A3249E32FFF}"/>
    <cellStyle name="40% - Accent4 3" xfId="57" xr:uid="{00000000-0005-0000-0000-000013000000}"/>
    <cellStyle name="40% - Accent5 2" xfId="58" xr:uid="{00000000-0005-0000-0000-000014000000}"/>
    <cellStyle name="40% - Accent5 2 2" xfId="414" xr:uid="{0956FE05-CA68-4616-92F8-2BE1A9677BE3}"/>
    <cellStyle name="40% - Accent5 3" xfId="59" xr:uid="{00000000-0005-0000-0000-000015000000}"/>
    <cellStyle name="40% - Accent6 2" xfId="60" xr:uid="{00000000-0005-0000-0000-000016000000}"/>
    <cellStyle name="40% - Accent6 2 2" xfId="415" xr:uid="{CADCC388-9711-4C6F-9929-4F563DD1CFDC}"/>
    <cellStyle name="40% - Accent6 3" xfId="61" xr:uid="{00000000-0005-0000-0000-000017000000}"/>
    <cellStyle name="60% - Accent1 2" xfId="62" xr:uid="{00000000-0005-0000-0000-000018000000}"/>
    <cellStyle name="60% - Accent1 2 2" xfId="416" xr:uid="{AFC547CD-578F-46FB-9955-63D85408E5B6}"/>
    <cellStyle name="60% - Accent1 3" xfId="63" xr:uid="{00000000-0005-0000-0000-000019000000}"/>
    <cellStyle name="60% - Accent2 2" xfId="64" xr:uid="{00000000-0005-0000-0000-00001A000000}"/>
    <cellStyle name="60% - Accent2 2 2" xfId="417" xr:uid="{0A81105E-E381-48EA-BA62-46B063F9CE4D}"/>
    <cellStyle name="60% - Accent2 3" xfId="65" xr:uid="{00000000-0005-0000-0000-00001B000000}"/>
    <cellStyle name="60% - Accent3 2" xfId="66" xr:uid="{00000000-0005-0000-0000-00001C000000}"/>
    <cellStyle name="60% - Accent3 2 2" xfId="418" xr:uid="{C931CB6E-9E2C-41B7-A9C7-81EDADAD2AD9}"/>
    <cellStyle name="60% - Accent3 3" xfId="67" xr:uid="{00000000-0005-0000-0000-00001D000000}"/>
    <cellStyle name="60% - Accent4 2" xfId="68" xr:uid="{00000000-0005-0000-0000-00001E000000}"/>
    <cellStyle name="60% - Accent4 2 2" xfId="419" xr:uid="{0678ECCD-530A-42CC-BFBF-0591A9C1506A}"/>
    <cellStyle name="60% - Accent4 3" xfId="69" xr:uid="{00000000-0005-0000-0000-00001F000000}"/>
    <cellStyle name="60% - Accent5 2" xfId="70" xr:uid="{00000000-0005-0000-0000-000020000000}"/>
    <cellStyle name="60% - Accent5 2 2" xfId="420" xr:uid="{BBF00AC7-3845-4A62-AB02-164CCF8A43D7}"/>
    <cellStyle name="60% - Accent5 3" xfId="71" xr:uid="{00000000-0005-0000-0000-000021000000}"/>
    <cellStyle name="60% - Accent6 2" xfId="72" xr:uid="{00000000-0005-0000-0000-000022000000}"/>
    <cellStyle name="60% - Accent6 2 2" xfId="421" xr:uid="{8F3A3D78-F058-47F6-952D-A74A4A92027D}"/>
    <cellStyle name="60% - Accent6 3" xfId="73" xr:uid="{00000000-0005-0000-0000-000023000000}"/>
    <cellStyle name="Accent1 2" xfId="74" xr:uid="{00000000-0005-0000-0000-000024000000}"/>
    <cellStyle name="Accent1 2 2" xfId="422" xr:uid="{9C162F24-BD62-4C7D-9970-0A51FD280E50}"/>
    <cellStyle name="Accent1 3" xfId="75" xr:uid="{00000000-0005-0000-0000-000025000000}"/>
    <cellStyle name="Accent2 2" xfId="76" xr:uid="{00000000-0005-0000-0000-000026000000}"/>
    <cellStyle name="Accent2 2 2" xfId="423" xr:uid="{57BB6215-3B8F-46A5-A311-36F1674368D3}"/>
    <cellStyle name="Accent2 3" xfId="77" xr:uid="{00000000-0005-0000-0000-000027000000}"/>
    <cellStyle name="Accent3 2" xfId="78" xr:uid="{00000000-0005-0000-0000-000028000000}"/>
    <cellStyle name="Accent3 2 2" xfId="424" xr:uid="{54F03CEE-32A2-4C8E-BCE4-6B1F1E20F905}"/>
    <cellStyle name="Accent3 3" xfId="79" xr:uid="{00000000-0005-0000-0000-000029000000}"/>
    <cellStyle name="Accent4 2" xfId="80" xr:uid="{00000000-0005-0000-0000-00002A000000}"/>
    <cellStyle name="Accent4 2 2" xfId="425" xr:uid="{A9A451AE-4FAE-488C-9861-929DBD9D0B6F}"/>
    <cellStyle name="Accent4 3" xfId="81" xr:uid="{00000000-0005-0000-0000-00002B000000}"/>
    <cellStyle name="Accent5 2" xfId="82" xr:uid="{00000000-0005-0000-0000-00002C000000}"/>
    <cellStyle name="Accent5 2 2" xfId="426" xr:uid="{E672DAEB-07AE-4F23-B788-2391E987E35F}"/>
    <cellStyle name="Accent5 3" xfId="83" xr:uid="{00000000-0005-0000-0000-00002D000000}"/>
    <cellStyle name="Accent6 2" xfId="84" xr:uid="{00000000-0005-0000-0000-00002E000000}"/>
    <cellStyle name="Accent6 2 2" xfId="427" xr:uid="{ED406541-DCB6-41DC-80EC-03C086239EB2}"/>
    <cellStyle name="Accent6 3" xfId="85" xr:uid="{00000000-0005-0000-0000-00002F000000}"/>
    <cellStyle name="Bad 2" xfId="86" xr:uid="{00000000-0005-0000-0000-000030000000}"/>
    <cellStyle name="Bad 2 2" xfId="428" xr:uid="{13884538-5B17-40E4-A494-F58265792257}"/>
    <cellStyle name="Bad 3" xfId="87" xr:uid="{00000000-0005-0000-0000-000031000000}"/>
    <cellStyle name="Calculation 2" xfId="88" xr:uid="{00000000-0005-0000-0000-000032000000}"/>
    <cellStyle name="Calculation 2 2" xfId="429" xr:uid="{7E9CFA3C-49E4-4B84-884E-F67CD471590D}"/>
    <cellStyle name="Calculation 3" xfId="89" xr:uid="{00000000-0005-0000-0000-000033000000}"/>
    <cellStyle name="Check Cell 2" xfId="90" xr:uid="{00000000-0005-0000-0000-000034000000}"/>
    <cellStyle name="Check Cell 2 2" xfId="430" xr:uid="{C34D1B0B-500B-4376-AD3D-FDE2E47B58E4}"/>
    <cellStyle name="Check Cell 3" xfId="91" xr:uid="{00000000-0005-0000-0000-000035000000}"/>
    <cellStyle name="Comma" xfId="265" builtinId="3"/>
    <cellStyle name="Comma [0] 2" xfId="399" xr:uid="{4B1DE2C7-AD2B-4C1C-A11A-32B6E4F33658}"/>
    <cellStyle name="Comma [0] 2 2" xfId="608" xr:uid="{BD0065F3-D868-46E6-85BD-F6A9FE29A4D9}"/>
    <cellStyle name="Comma [0] 2 2 2" xfId="1072" xr:uid="{E7B63536-CC76-4776-B7FF-A5D1F10ED72D}"/>
    <cellStyle name="Comma [0] 2 3" xfId="760" xr:uid="{2FDFAF55-E1E9-4FB8-9EFD-6DA2AE0A6887}"/>
    <cellStyle name="Comma [0] 2 3 2" xfId="1202" xr:uid="{8C91D7C6-AC81-4000-827A-5119C11F7AD7}"/>
    <cellStyle name="Comma [0] 2 3 3" xfId="816" xr:uid="{5D348777-F7CD-4A8D-BE37-A76127B467B8}"/>
    <cellStyle name="Comma [0] 2 4" xfId="932" xr:uid="{DA1D3DDF-7A55-40CA-B434-02CB5E82F1D8}"/>
    <cellStyle name="Comma 10" xfId="138" xr:uid="{00000000-0005-0000-0000-000036000000}"/>
    <cellStyle name="Comma 10 2" xfId="457" xr:uid="{0ACE2109-FE64-4B21-968E-59E695A0D287}"/>
    <cellStyle name="Comma 10 2 2" xfId="620" xr:uid="{5BA63AC9-906B-4415-8F78-0980E34A83F8}"/>
    <cellStyle name="Comma 10 2 2 2" xfId="1083" xr:uid="{F916F9EB-6278-49F6-A72B-C3D335FAECF1}"/>
    <cellStyle name="Comma 10 2 3" xfId="687" xr:uid="{49CD7259-1483-491A-8537-159253BCB7CF}"/>
    <cellStyle name="Comma 10 2 3 2" xfId="1132" xr:uid="{AE3779B2-19A1-4B6A-AC0A-523611997620}"/>
    <cellStyle name="Comma 10 2 4" xfId="766" xr:uid="{90E1BBC3-D93F-4A06-A56C-1B7869099DDF}"/>
    <cellStyle name="Comma 10 2 4 2" xfId="1208" xr:uid="{B0E58FF2-A39B-48E2-B79A-66D13A5A6C51}"/>
    <cellStyle name="Comma 10 2 4 3" xfId="822" xr:uid="{076D07A1-4A0E-4DE8-B7D6-7E2C12AF142C}"/>
    <cellStyle name="Comma 10 2 5" xfId="943" xr:uid="{EFE5A127-DCBF-440D-ADFE-4EB92930D60D}"/>
    <cellStyle name="Comma 10 3" xfId="573" xr:uid="{96552ABE-8D81-4D0E-9887-D26EC2EC0552}"/>
    <cellStyle name="Comma 10 3 2" xfId="701" xr:uid="{78222AB1-F7B7-459C-90AF-9C1C4E6D7C78}"/>
    <cellStyle name="Comma 10 3 2 2" xfId="1143" xr:uid="{C878B55A-55B5-4E7B-B791-E5CC0AFD6948}"/>
    <cellStyle name="Comma 10 4" xfId="547" xr:uid="{CBB05667-1EA3-4BB3-A11C-52528DC9B1C6}"/>
    <cellStyle name="Comma 10 4 2" xfId="702" xr:uid="{4E3E3D2F-FEBC-4DCA-BF0C-1541704D3F79}"/>
    <cellStyle name="Comma 10 4 2 2" xfId="1144" xr:uid="{905704DE-CD96-4DE6-85D4-AB0F106A6002}"/>
    <cellStyle name="Comma 10 4 3" xfId="1017" xr:uid="{A39E5D4A-11B5-4D87-982C-4D9A7173BEB9}"/>
    <cellStyle name="Comma 10 5" xfId="708" xr:uid="{D54DF465-6847-4219-8D20-286112984A4A}"/>
    <cellStyle name="Comma 10 5 2" xfId="1150" xr:uid="{657EF0D3-049D-4405-89AE-B98A57AE305D}"/>
    <cellStyle name="Comma 10 5 2 2" xfId="276" xr:uid="{F7DB21D6-4318-4708-A2E0-D2F0DEA45C9A}"/>
    <cellStyle name="Comma 10 5 2 2 2" xfId="649" xr:uid="{543DE0A3-DC42-4ABE-85EC-FF3D45B54F74}"/>
    <cellStyle name="Comma 10 5 2 2 2 2" xfId="1105" xr:uid="{46446D8B-6096-41EE-A99F-21B8C087F00C}"/>
    <cellStyle name="Comma 10 5 2 2 3" xfId="678" xr:uid="{269AA51E-AB39-4CC1-89A6-17CA82A84C35}"/>
    <cellStyle name="Comma 10 5 2 2 3 2" xfId="1124" xr:uid="{9CEBBAA9-52BF-412F-ADE7-F65DA3059B39}"/>
    <cellStyle name="Comma 10 5 2 2 4" xfId="689" xr:uid="{347F34B4-5CD9-46D0-949A-1AD374819032}"/>
    <cellStyle name="Comma 10 5 2 2 4 2" xfId="1133" xr:uid="{AB539B5C-D9E5-4343-8B2A-13E76FCAD993}"/>
    <cellStyle name="Comma 10 5 2 2 5" xfId="703" xr:uid="{435B4132-0F39-404D-A68B-E27305A1BCCC}"/>
    <cellStyle name="Comma 10 5 2 2 5 2" xfId="1145" xr:uid="{EC0E8631-2150-42EB-AC8C-49F06D16F0BE}"/>
    <cellStyle name="Comma 10 5 2 2 6" xfId="710" xr:uid="{388538A4-D488-43E8-9FCA-982E282F4126}"/>
    <cellStyle name="Comma 10 5 2 2 6 2" xfId="1152" xr:uid="{98CB10E4-73C9-4A8C-8C8E-504ACCE855A7}"/>
    <cellStyle name="Comma 10 5 2 2 7" xfId="639" xr:uid="{84103B48-DD5A-4693-94B3-67D50C851364}"/>
    <cellStyle name="Comma 10 5 2 2 7 2" xfId="1098" xr:uid="{A59FD72D-66EC-49D0-8E3B-A3074FA17884}"/>
    <cellStyle name="Comma 10 5 2 2 8" xfId="881" xr:uid="{88D621C5-D23E-46DD-91FA-13BA3B21E016}"/>
    <cellStyle name="Comma 10 5 3" xfId="771" xr:uid="{86C573E7-D37F-4BF6-9219-7713E2A90E45}"/>
    <cellStyle name="Comma 10 6" xfId="674" xr:uid="{1BA8798F-081B-45AE-AADB-3C71D9911F4C}"/>
    <cellStyle name="Comma 10 6 2" xfId="1121" xr:uid="{B67B69AB-BEBA-424F-91FE-90A086497CDD}"/>
    <cellStyle name="Comma 104" xfId="385" xr:uid="{82F2604F-F24B-4CC4-AA12-04B04849203E}"/>
    <cellStyle name="Comma 104 2" xfId="607" xr:uid="{C4830568-37E2-4227-9611-6A66D3DBBB0C}"/>
    <cellStyle name="Comma 104 2 2" xfId="1071" xr:uid="{52A4FC90-EFC3-4DCF-B323-73751F2F748F}"/>
    <cellStyle name="Comma 104 3" xfId="931" xr:uid="{89FFC0F0-5ADC-4BA7-A508-07214C209653}"/>
    <cellStyle name="Comma 104 4" xfId="829" xr:uid="{EBE126F5-790A-4407-8097-94E5C4523EF5}"/>
    <cellStyle name="Comma 11" xfId="139" xr:uid="{00000000-0005-0000-0000-000037000000}"/>
    <cellStyle name="Comma 11 2" xfId="695" xr:uid="{585601A5-F11B-4A95-8563-01BF1B75B4D5}"/>
    <cellStyle name="Comma 11 2 2" xfId="1138" xr:uid="{3E31A50B-708D-4E79-A757-E19B1DB564C0}"/>
    <cellStyle name="Comma 12" xfId="140" xr:uid="{00000000-0005-0000-0000-000038000000}"/>
    <cellStyle name="Comma 12 10" xfId="643" xr:uid="{1917BA19-598E-4503-8DA9-AED5F392C76B}"/>
    <cellStyle name="Comma 12 10 2" xfId="655" xr:uid="{20951E3A-EF13-4A87-918F-1F7054AB68C1}"/>
    <cellStyle name="Comma 12 10 2 2" xfId="1110" xr:uid="{F9BFEDCB-ACE6-43B9-9328-0E2070C5A0F1}"/>
    <cellStyle name="Comma 12 10 3" xfId="683" xr:uid="{E2653108-4B0B-4720-884E-B118F0A98221}"/>
    <cellStyle name="Comma 12 10 3 2" xfId="1129" xr:uid="{8095E77F-C0DA-4E62-BF85-633A6DF70879}"/>
    <cellStyle name="Comma 12 10 4" xfId="693" xr:uid="{2262FC28-8D34-43BA-AB9D-FA528E77A8F5}"/>
    <cellStyle name="Comma 12 10 4 2" xfId="1136" xr:uid="{22F91DB0-0D94-41E5-80D3-518D72E8D830}"/>
    <cellStyle name="Comma 12 10 5" xfId="706" xr:uid="{113BBCDB-E6DD-480F-B259-AF5625770DCD}"/>
    <cellStyle name="Comma 12 10 5 2" xfId="1148" xr:uid="{45774BC4-A82E-4AFB-ABE1-9396FF272365}"/>
    <cellStyle name="Comma 12 10 6" xfId="714" xr:uid="{B23F6467-6C2C-4003-B171-0BF2B1319464}"/>
    <cellStyle name="Comma 12 10 6 2" xfId="1156" xr:uid="{07792A9D-0608-4CF7-9904-1FA47D36AE49}"/>
    <cellStyle name="Comma 12 10 7" xfId="1101" xr:uid="{D6B25085-6CFB-4681-9C24-940A6AEA13C3}"/>
    <cellStyle name="Comma 12 2" xfId="574" xr:uid="{AE9D1642-4DC7-4300-9464-DA7BF5C721E3}"/>
    <cellStyle name="Comma 12 2 2" xfId="685" xr:uid="{DA1EA2DD-8997-40F9-AD30-60EAC494B0F8}"/>
    <cellStyle name="Comma 12 2 2 2" xfId="1131" xr:uid="{DBB47060-F829-483F-90E2-D310CF40CEEC}"/>
    <cellStyle name="Comma 12 2 3" xfId="700" xr:uid="{FF09DCD5-43ED-4C77-ABA4-7E3E3F084968}"/>
    <cellStyle name="Comma 12 2 3 2" xfId="1142" xr:uid="{C876E03F-F9DE-4E5F-B799-BD910B299836}"/>
    <cellStyle name="Comma 12 2 4" xfId="1038" xr:uid="{AD052C7F-1E8B-4CEE-BB0B-FCF2EE5E6894}"/>
    <cellStyle name="Comma 12 3" xfId="730" xr:uid="{BC364B2D-330D-42B0-B50A-5B81D0497A05}"/>
    <cellStyle name="Comma 12 3 2" xfId="1172" xr:uid="{1D1857B7-EF91-491E-97AB-A0D15D61CAFB}"/>
    <cellStyle name="Comma 12 3 2 10" xfId="322" xr:uid="{D500E6A0-A85B-4CA2-9754-6403BB2875AF}"/>
    <cellStyle name="Comma 12 3 2 10 2" xfId="506" xr:uid="{DD2DDCB7-A05A-4E59-A196-2798BD5905DC}"/>
    <cellStyle name="Comma 12 3 2 10 2 2" xfId="983" xr:uid="{65FAACE6-3E0A-47DF-AD4A-7873D894D8DB}"/>
    <cellStyle name="Comma 12 3 2 10 3" xfId="528" xr:uid="{933CEC58-5C2C-45EE-804F-C6D3BD80E3A0}"/>
    <cellStyle name="Comma 12 3 2 10 3 2" xfId="1004" xr:uid="{88323DAB-F68B-4620-8865-CBB42DBC5098}"/>
    <cellStyle name="Comma 12 3 2 10 4" xfId="902" xr:uid="{B6BA3DCD-BC22-46C8-8DA4-22F9FDBA1A59}"/>
    <cellStyle name="Comma 12 3 3" xfId="787" xr:uid="{023CB781-328C-4928-BD42-655A1A0BD11A}"/>
    <cellStyle name="Comma 12 4" xfId="843" xr:uid="{D71BD966-41EB-42CE-9A5F-52FE8054C473}"/>
    <cellStyle name="Comma 13" xfId="141" xr:uid="{00000000-0005-0000-0000-000039000000}"/>
    <cellStyle name="Comma 13 2" xfId="575" xr:uid="{ED3C4A1C-C882-4782-8208-E8CED6CB0F8A}"/>
    <cellStyle name="Comma 13 2 2" xfId="1039" xr:uid="{F2883BAA-4DF9-476D-8665-66DC08730E7B}"/>
    <cellStyle name="Comma 13 3" xfId="716" xr:uid="{D2E00E93-36E4-462D-B38E-ABD53B53F922}"/>
    <cellStyle name="Comma 13 3 2" xfId="1158" xr:uid="{BA18F7E7-BEF6-47DD-AC57-37A65E2C855D}"/>
    <cellStyle name="Comma 13 3 3" xfId="773" xr:uid="{198B0983-2933-412F-83D3-408CCEF9A9AE}"/>
    <cellStyle name="Comma 13 4" xfId="844" xr:uid="{AF3D2A7F-5DD7-43BB-9DE3-FB85CDD36383}"/>
    <cellStyle name="Comma 14" xfId="142" xr:uid="{00000000-0005-0000-0000-00003A000000}"/>
    <cellStyle name="Comma 14 2" xfId="576" xr:uid="{3807A8D8-3B55-47E3-BD0D-431091EC47BC}"/>
    <cellStyle name="Comma 14 2 2" xfId="1040" xr:uid="{D87DE8C2-C900-4535-90DD-9DAFD47A63DA}"/>
    <cellStyle name="Comma 14 3" xfId="731" xr:uid="{6594B728-12D3-4A04-AB61-F751F37A923B}"/>
    <cellStyle name="Comma 14 3 2" xfId="1173" xr:uid="{CF3A7625-BECD-4C60-AE11-86CBF761FBCB}"/>
    <cellStyle name="Comma 14 3 3" xfId="788" xr:uid="{50FFB1BB-7D7B-4EE5-882F-2455F43F02FD}"/>
    <cellStyle name="Comma 14 4" xfId="845" xr:uid="{7C86FCE3-0D4D-4537-AB73-B7F6C9C9770D}"/>
    <cellStyle name="Comma 15" xfId="143" xr:uid="{00000000-0005-0000-0000-00003B000000}"/>
    <cellStyle name="Comma 15 2" xfId="577" xr:uid="{4AF08102-A020-4BE3-9E39-DE3FF5C6C12A}"/>
    <cellStyle name="Comma 15 2 2" xfId="1041" xr:uid="{72944769-AD07-4928-A02D-CDCA6DB2BC43}"/>
    <cellStyle name="Comma 15 3" xfId="732" xr:uid="{764F0737-67D4-4C66-8F68-CDCB3704178E}"/>
    <cellStyle name="Comma 15 3 2" xfId="1174" xr:uid="{0F50344B-E060-4224-8A05-6086F813D02E}"/>
    <cellStyle name="Comma 15 3 3" xfId="789" xr:uid="{F9B8E4F9-65A2-4666-8319-E6117A550A8E}"/>
    <cellStyle name="Comma 15 4" xfId="846" xr:uid="{540F4966-5CAF-44ED-AF25-32738E3DA536}"/>
    <cellStyle name="Comma 16" xfId="144" xr:uid="{00000000-0005-0000-0000-00003C000000}"/>
    <cellStyle name="Comma 16 2" xfId="364" xr:uid="{C6A176D2-90C2-48E1-A6BF-627945CC8BA3}"/>
    <cellStyle name="Comma 16 2 2" xfId="542" xr:uid="{79A126B4-52D8-45B2-AC2E-AD165D556F02}"/>
    <cellStyle name="Comma 16 2 2 2" xfId="1015" xr:uid="{3D236328-6814-4CE5-85D1-1042264E22C1}"/>
    <cellStyle name="Comma 16 2 3" xfId="922" xr:uid="{4BD0F4BC-CAE5-47CE-AA74-157517652B80}"/>
    <cellStyle name="Comma 16 3" xfId="578" xr:uid="{C546192C-DB20-4F87-8AD9-4F87782D5236}"/>
    <cellStyle name="Comma 16 3 2" xfId="1042" xr:uid="{BBFAA865-3E55-4A96-8895-BF88EAD051A7}"/>
    <cellStyle name="Comma 16 4" xfId="536" xr:uid="{2D04BD11-3252-4E36-B7C7-225CC388DB4E}"/>
    <cellStyle name="Comma 16 4 2" xfId="1012" xr:uid="{6CBF762C-C9EC-4B4E-AD9C-122C64DFBC9D}"/>
    <cellStyle name="Comma 16 5" xfId="711" xr:uid="{6527ECAC-1D52-4B45-B024-0DFCE712F8FA}"/>
    <cellStyle name="Comma 16 5 2" xfId="1153" xr:uid="{72CD9C1B-A04D-4ACB-A812-3355F275AD1D}"/>
    <cellStyle name="Comma 16 6" xfId="733" xr:uid="{9B841BB1-C197-405B-8506-EBBF6471EB33}"/>
    <cellStyle name="Comma 16 6 2" xfId="1175" xr:uid="{B6BC7EDD-CA6C-4011-A052-44FCB0E0B097}"/>
    <cellStyle name="Comma 16 6 3" xfId="790" xr:uid="{B05C7C20-60A3-4A5D-A5AB-E1DABDBEC921}"/>
    <cellStyle name="Comma 16 7" xfId="847" xr:uid="{89C448C9-8E25-4B6B-8E83-22CA193E967F}"/>
    <cellStyle name="Comma 17" xfId="145" xr:uid="{00000000-0005-0000-0000-00003D000000}"/>
    <cellStyle name="Comma 17 2" xfId="579" xr:uid="{8E67B57E-A2B3-4251-82DE-9CF4F8A49A45}"/>
    <cellStyle name="Comma 17 2 2" xfId="1043" xr:uid="{07CBA24E-056B-45BC-9DC6-2ED7BC9FC1EF}"/>
    <cellStyle name="Comma 17 3" xfId="734" xr:uid="{5DDCBD58-B6EF-48FE-A8A3-AFEE472B7C7C}"/>
    <cellStyle name="Comma 17 3 2" xfId="1176" xr:uid="{5B067FD2-6E49-431D-A186-D0AA5E884DF4}"/>
    <cellStyle name="Comma 17 3 3" xfId="791" xr:uid="{B2BE30AA-A7E9-4180-AFF1-4C295189ADE0}"/>
    <cellStyle name="Comma 17 4" xfId="848" xr:uid="{13454793-F5DC-4A93-BEE8-5963A1F5FD0B}"/>
    <cellStyle name="Comma 18" xfId="146" xr:uid="{00000000-0005-0000-0000-00003E000000}"/>
    <cellStyle name="Comma 18 2" xfId="580" xr:uid="{D7F8EC85-1D6F-4BC4-9B30-C6DF276D180D}"/>
    <cellStyle name="Comma 18 2 2" xfId="1044" xr:uid="{714815B6-2474-4BEB-9687-9E046937195E}"/>
    <cellStyle name="Comma 18 3" xfId="735" xr:uid="{6CBEF2AB-72AD-4CCD-91FC-F7B18BB8DDED}"/>
    <cellStyle name="Comma 18 3 2" xfId="1177" xr:uid="{F9861B47-1A1D-4BAA-8EF9-39EB68E53B3A}"/>
    <cellStyle name="Comma 18 3 3" xfId="792" xr:uid="{4CC95D2F-9812-41A6-9DEA-BB0632BD1652}"/>
    <cellStyle name="Comma 18 4" xfId="849" xr:uid="{D998EB51-2402-49F5-9158-2AA78572AAA5}"/>
    <cellStyle name="Comma 19" xfId="121" xr:uid="{00000000-0005-0000-0000-00003F000000}"/>
    <cellStyle name="Comma 19 2" xfId="565" xr:uid="{2B97FD6C-2D29-47BC-BB0D-D7DA001A1A29}"/>
    <cellStyle name="Comma 19 2 2" xfId="1029" xr:uid="{C637293E-1133-4575-BE50-793C44DAE58F}"/>
    <cellStyle name="Comma 19 3" xfId="722" xr:uid="{A84E7258-79FB-44EB-9C90-A444CF9C59EE}"/>
    <cellStyle name="Comma 19 3 2" xfId="1164" xr:uid="{3A9D2A58-A0E3-4F5B-9B3B-A2D7CCFD50D3}"/>
    <cellStyle name="Comma 19 3 2 9" xfId="316" xr:uid="{B209470F-7626-46C5-8EDE-9C9972C4BE3E}"/>
    <cellStyle name="Comma 19 3 2 9 2" xfId="505" xr:uid="{0734778F-F6BE-49CC-88B1-FE247DCF2FAF}"/>
    <cellStyle name="Comma 19 3 2 9 2 2" xfId="982" xr:uid="{5EF80E1F-1279-4577-A8FA-AFADCC19C3C5}"/>
    <cellStyle name="Comma 19 3 2 9 3" xfId="525" xr:uid="{71B74472-D346-4D6E-9486-FF8B5AD43505}"/>
    <cellStyle name="Comma 19 3 2 9 3 2" xfId="1001" xr:uid="{68F07E7C-AC34-4F0F-94DB-88173FF15241}"/>
    <cellStyle name="Comma 19 3 2 9 4" xfId="899" xr:uid="{292BF90A-3EE1-4A8E-A5A4-F107845903C2}"/>
    <cellStyle name="Comma 19 3 3" xfId="779" xr:uid="{F33503D8-6C8D-4BA0-A6F9-160B360A68B8}"/>
    <cellStyle name="Comma 19 4" xfId="835" xr:uid="{8D6FF081-966E-4A80-82A6-06E3A875CFD4}"/>
    <cellStyle name="Comma 2" xfId="2" xr:uid="{00000000-0005-0000-0000-000040000000}"/>
    <cellStyle name="Comma 2 10" xfId="381" xr:uid="{6F757AA2-FC75-4CE0-B8F0-57598E9E817E}"/>
    <cellStyle name="Comma 2 10 2" xfId="278" xr:uid="{4F70BF8F-A622-496A-A4EA-4D3348B73FDB}"/>
    <cellStyle name="Comma 2 10 2 2" xfId="606" xr:uid="{62B75BC1-E5F5-4137-AA24-342723F6D157}"/>
    <cellStyle name="Comma 2 10 2 2 2" xfId="1070" xr:uid="{638CDDDA-ADD2-4BD9-90CB-6B65E1D25085}"/>
    <cellStyle name="Comma 2 10 2 3" xfId="883" xr:uid="{6D2DDCB2-5F0F-40C1-818F-BD23A3D228AC}"/>
    <cellStyle name="Comma 2 10 3" xfId="540" xr:uid="{F226BBED-3C7D-4228-8EBE-1AA8CCEDDE0A}"/>
    <cellStyle name="Comma 2 10 3 2" xfId="1014" xr:uid="{0A78FF85-91AE-4C85-81DE-71152645E161}"/>
    <cellStyle name="Comma 2 10 4" xfId="759" xr:uid="{985C0C83-8337-48B0-909D-6EDBBF87C27C}"/>
    <cellStyle name="Comma 2 10 4 2" xfId="1201" xr:uid="{BB0EDC8A-FA7F-4141-924C-25EA2A644D60}"/>
    <cellStyle name="Comma 2 10 4 3" xfId="815" xr:uid="{4449E9B4-97E6-4C1B-97BA-BE0C37160DFF}"/>
    <cellStyle name="Comma 2 10 5" xfId="930" xr:uid="{FB32AD1C-3CD9-4F67-B244-4B6BD6A04209}"/>
    <cellStyle name="Comma 2 11" xfId="336" xr:uid="{D377B983-D7E9-4C04-BB37-699658F5D5D7}"/>
    <cellStyle name="Comma 2 11 2" xfId="550" xr:uid="{EAE39B6A-70BE-4C9C-ADB5-EE2C7AEA3B54}"/>
    <cellStyle name="Comma 2 11 2 2" xfId="1019" xr:uid="{0B400F98-FD9B-41AF-8D70-EFA1534D51AF}"/>
    <cellStyle name="Comma 2 11 3" xfId="911" xr:uid="{596FEE95-B877-4FD7-BDA1-CB95A0B8A0EC}"/>
    <cellStyle name="Comma 2 15" xfId="321" xr:uid="{8E851EAE-B6C5-4D8B-BB1E-FDF9032F408C}"/>
    <cellStyle name="Comma 2 15 2" xfId="507" xr:uid="{3FCB5B7F-97BB-466B-82D6-72DAD597A9AA}"/>
    <cellStyle name="Comma 2 15 2 2" xfId="984" xr:uid="{8678F6D5-2780-4F54-A053-C863D55BDBA3}"/>
    <cellStyle name="Comma 2 15 3" xfId="527" xr:uid="{1E179B89-7F48-4BF6-8160-CB3EAB7B8A24}"/>
    <cellStyle name="Comma 2 15 3 2" xfId="1003" xr:uid="{8DB3F395-1C61-4858-9C7C-2A45BC153AC6}"/>
    <cellStyle name="Comma 2 15 4" xfId="901" xr:uid="{92F984E1-2630-44E9-928E-6F9053AB759B}"/>
    <cellStyle name="Comma 2 17 3" xfId="346" xr:uid="{56E0E878-2331-40B0-8439-5949DE556F59}"/>
    <cellStyle name="Comma 2 17 3 2" xfId="553" xr:uid="{24F319F7-DC3A-418F-8F46-2C5912477879}"/>
    <cellStyle name="Comma 2 17 3 2 2" xfId="1022" xr:uid="{F5A29ECC-DD87-4C09-9933-51225A0EB1D9}"/>
    <cellStyle name="Comma 2 17 3 3" xfId="915" xr:uid="{10B51A26-9757-4053-A843-F9CBE83CCB48}"/>
    <cellStyle name="Comma 2 17 3 4" xfId="1215" xr:uid="{028B36E0-CEE6-48B3-9E7F-4A97BECA335E}"/>
    <cellStyle name="Comma 2 2" xfId="29" xr:uid="{00000000-0005-0000-0000-000041000000}"/>
    <cellStyle name="Comma 2 2 10" xfId="129" xr:uid="{00000000-0005-0000-0000-000042000000}"/>
    <cellStyle name="Comma 2 2 10 2" xfId="568" xr:uid="{0B764570-44C1-4C24-82F2-E861ED92EEDC}"/>
    <cellStyle name="Comma 2 2 10 2 2" xfId="1032" xr:uid="{888A4703-5F95-4565-ADD8-E4EB701989AF}"/>
    <cellStyle name="Comma 2 2 10 3" xfId="725" xr:uid="{90909F33-AF63-4472-B8BC-E75E9CDA2338}"/>
    <cellStyle name="Comma 2 2 10 3 2" xfId="1167" xr:uid="{46231D4F-E4EF-46B9-A4E1-B4248B783E16}"/>
    <cellStyle name="Comma 2 2 10 3 3" xfId="782" xr:uid="{1568C682-9F29-4EB1-B1B5-31F86DBE5C54}"/>
    <cellStyle name="Comma 2 2 10 4" xfId="838" xr:uid="{F7913831-01AB-402C-B6D7-D41331C03144}"/>
    <cellStyle name="Comma 2 2 11" xfId="266" xr:uid="{4E7F93C3-3C01-44D5-BF57-38CED156E238}"/>
    <cellStyle name="Comma 2 2 11 2" xfId="614" xr:uid="{C14C15A7-5AF0-48BB-B1C7-4F51D19A8447}"/>
    <cellStyle name="Comma 2 2 11 2 2" xfId="1077" xr:uid="{7B7D02F0-058F-4E94-8540-C476028F8A62}"/>
    <cellStyle name="Comma 2 2 11 3" xfId="447" xr:uid="{E240E955-F853-40F5-AB75-4928DD68D008}"/>
    <cellStyle name="Comma 2 2 11 3 2" xfId="937" xr:uid="{30C59735-53D5-4D2E-A57C-7182280A71CB}"/>
    <cellStyle name="Comma 2 2 11 4" xfId="857" xr:uid="{E7FBCDFD-2EE3-4EA4-AAC8-11B67EFC2A85}"/>
    <cellStyle name="Comma 2 2 11 5" xfId="1216" xr:uid="{4A7B0482-3D80-4E13-B2ED-B37FC634A925}"/>
    <cellStyle name="Comma 2 2 12" xfId="340" xr:uid="{9B8FBFEE-0F76-4D84-95B4-7E75DC3F2D64}"/>
    <cellStyle name="Comma 2 2 13" xfId="482" xr:uid="{294BC2F3-223F-4C53-BC16-C7AA58FC54AB}"/>
    <cellStyle name="Comma 2 2 13 2" xfId="960" xr:uid="{DBAC8345-542E-4DAF-B0F9-976EE3947B45}"/>
    <cellStyle name="Comma 2 2 14" xfId="283" xr:uid="{163BE6D3-D9C0-4145-8EA2-2F30AC1DF731}"/>
    <cellStyle name="Comma 2 2 14 2" xfId="884" xr:uid="{09B61F82-1065-443E-A26C-932D66A9A169}"/>
    <cellStyle name="Comma 2 2 15" xfId="516" xr:uid="{6E52A4A5-FAB1-410E-AD0B-8801A292650C}"/>
    <cellStyle name="Comma 2 2 15 2" xfId="992" xr:uid="{5C73B9A2-3F9B-42AB-B103-2AB48D254AF8}"/>
    <cellStyle name="Comma 2 2 16" xfId="288" xr:uid="{94B5B55F-C199-4852-9612-99984274E7E9}"/>
    <cellStyle name="Comma 2 2 16 2" xfId="888" xr:uid="{27B4B247-FC6D-461B-8A66-C2DC30B44710}"/>
    <cellStyle name="Comma 2 2 2" xfId="122" xr:uid="{00000000-0005-0000-0000-000043000000}"/>
    <cellStyle name="Comma 2 2 2 2" xfId="458" xr:uid="{EB6D8D2F-ECF3-499C-B749-C14FE7EAA631}"/>
    <cellStyle name="Comma 2 2 2 2 2" xfId="621" xr:uid="{E9955D5D-E33C-4699-A59B-76C3801BB5F2}"/>
    <cellStyle name="Comma 2 2 2 2 2 2" xfId="1084" xr:uid="{583297C6-3D3D-445A-AC92-89641CA353DB}"/>
    <cellStyle name="Comma 2 2 2 2 3" xfId="767" xr:uid="{C474604E-7DF0-42E2-8EAF-5BF1E0E8EA92}"/>
    <cellStyle name="Comma 2 2 2 2 3 2" xfId="1209" xr:uid="{C588A3E2-BF3F-4304-B3CB-27355DEF0CD5}"/>
    <cellStyle name="Comma 2 2 2 2 3 3" xfId="823" xr:uid="{2714EA9E-A499-4E73-B380-4F86318ECE6B}"/>
    <cellStyle name="Comma 2 2 2 2 4" xfId="944" xr:uid="{C745594E-220F-4B80-AFE1-88DA5F83F30F}"/>
    <cellStyle name="Comma 2 2 2 3" xfId="362" xr:uid="{800D8C81-A727-4863-A120-69DA63B07525}"/>
    <cellStyle name="Comma 2 2 2 3 2" xfId="921" xr:uid="{BDCCA1BD-BA0B-463E-BCB4-F65D06239782}"/>
    <cellStyle name="Comma 2 2 2 4" xfId="566" xr:uid="{EE32171F-3F08-4CCC-9824-C273125234D6}"/>
    <cellStyle name="Comma 2 2 2 4 2" xfId="1030" xr:uid="{7EB7C18B-5719-431C-B0E9-10BF2AFDC2BF}"/>
    <cellStyle name="Comma 2 2 2 5" xfId="723" xr:uid="{B5CCDED8-123E-45CD-8691-A77B8C100081}"/>
    <cellStyle name="Comma 2 2 2 5 2" xfId="1165" xr:uid="{6E3227AD-DF6F-422F-8907-3AF415164060}"/>
    <cellStyle name="Comma 2 2 2 5 3" xfId="780" xr:uid="{93325244-7A8C-4ED6-AD65-EE98FB8207DD}"/>
    <cellStyle name="Comma 2 2 2 6" xfId="295" xr:uid="{86671D8E-0CAA-44A3-9697-72C3D8F96732}"/>
    <cellStyle name="Comma 2 2 2 6 2" xfId="891" xr:uid="{A30ADAFC-FF37-4B17-A18C-DA29C8CBF981}"/>
    <cellStyle name="Comma 2 2 2 7" xfId="836" xr:uid="{757C7948-6A9B-4087-AA85-B28BF5B119F1}"/>
    <cellStyle name="Comma 2 2 3" xfId="147" xr:uid="{00000000-0005-0000-0000-000044000000}"/>
    <cellStyle name="Comma 2 2 4" xfId="148" xr:uid="{00000000-0005-0000-0000-000045000000}"/>
    <cellStyle name="Comma 2 2 5" xfId="149" xr:uid="{00000000-0005-0000-0000-000046000000}"/>
    <cellStyle name="Comma 2 2 6" xfId="150" xr:uid="{00000000-0005-0000-0000-000047000000}"/>
    <cellStyle name="Comma 2 2 7" xfId="151" xr:uid="{00000000-0005-0000-0000-000048000000}"/>
    <cellStyle name="Comma 2 2 8" xfId="152" xr:uid="{00000000-0005-0000-0000-000049000000}"/>
    <cellStyle name="Comma 2 2 9" xfId="119" xr:uid="{00000000-0005-0000-0000-00004A000000}"/>
    <cellStyle name="Comma 2 2 9 2" xfId="564" xr:uid="{448C8BE2-8FF1-4DBD-A92A-253BC7454BDF}"/>
    <cellStyle name="Comma 2 2 9 2 2" xfId="1028" xr:uid="{9E554918-7E7A-48F0-BB21-1972BCE711A2}"/>
    <cellStyle name="Comma 2 2 9 3" xfId="721" xr:uid="{B5AF08AA-A62F-4B74-B1D7-C5BEF8684833}"/>
    <cellStyle name="Comma 2 2 9 3 2" xfId="1163" xr:uid="{EF23835E-919D-466E-B338-E9B73757D0BA}"/>
    <cellStyle name="Comma 2 2 9 3 3" xfId="778" xr:uid="{EDF13500-7E7F-42DE-A59C-6F53F5847EE3}"/>
    <cellStyle name="Comma 2 2 9 4" xfId="834" xr:uid="{43706393-1BFA-4F6D-8FAB-79BD37F7F23F}"/>
    <cellStyle name="Comma 2 25" xfId="380" xr:uid="{CE246658-FA1C-4FDD-BF5B-ECBC0F5D5680}"/>
    <cellStyle name="Comma 2 25 2" xfId="605" xr:uid="{CA0AEECA-2C33-4E3B-A4DF-2DF1BF56778F}"/>
    <cellStyle name="Comma 2 25 2 2" xfId="1069" xr:uid="{F12C17B0-8B67-4543-A83E-EED4E0994ADE}"/>
    <cellStyle name="Comma 2 25 3" xfId="929" xr:uid="{E615C9A2-5D32-4D55-938B-AEE583E56CE6}"/>
    <cellStyle name="Comma 2 25 4" xfId="875" xr:uid="{1DCF942B-B6CB-4E37-91DB-A1CECBE6556A}"/>
    <cellStyle name="Comma 2 3" xfId="153" xr:uid="{00000000-0005-0000-0000-00004B000000}"/>
    <cellStyle name="Comma 2 3 10" xfId="850" xr:uid="{71056E73-BD0A-4A4F-AEBD-9FEDE4BB493E}"/>
    <cellStyle name="Comma 2 3 2" xfId="154" xr:uid="{00000000-0005-0000-0000-00004C000000}"/>
    <cellStyle name="Comma 2 3 2 2" xfId="366" xr:uid="{6005C5AC-405C-4E31-9C6F-EF859D058D3A}"/>
    <cellStyle name="Comma 2 3 2 2 2" xfId="582" xr:uid="{693FF335-9F81-42A3-BE2B-001D7FD678E2}"/>
    <cellStyle name="Comma 2 3 2 2 2 2" xfId="1046" xr:uid="{D75F6B98-16AD-4717-B67A-E873AA72DCF9}"/>
    <cellStyle name="Comma 2 3 2 2 3" xfId="924" xr:uid="{8E5B69E9-C6F8-4C30-BE08-29D0F54400BC}"/>
    <cellStyle name="Comma 2 3 2 3" xfId="501" xr:uid="{6A6E6957-1892-435E-BD28-52B9CD8412CE}"/>
    <cellStyle name="Comma 2 3 2 3 2" xfId="978" xr:uid="{F0D77DE0-2D6B-41B3-B6FF-DF0675482384}"/>
    <cellStyle name="Comma 2 3 2 4" xfId="532" xr:uid="{AF7ED5E9-C09A-4613-B999-A6080E43E8D5}"/>
    <cellStyle name="Comma 2 3 2 4 2" xfId="1008" xr:uid="{F29F6154-A9B7-443F-B28B-9C62D25A1D13}"/>
    <cellStyle name="Comma 2 3 2 5" xfId="737" xr:uid="{F01E48BB-6193-482A-A838-D22ECED396B9}"/>
    <cellStyle name="Comma 2 3 2 5 2" xfId="1179" xr:uid="{E7BBFB6D-BA52-4FE0-B23A-F9D4024A4ECB}"/>
    <cellStyle name="Comma 2 3 2 5 3" xfId="794" xr:uid="{6F5A05BF-05B9-4685-8E61-A677378A66E0}"/>
    <cellStyle name="Comma 2 3 2 6" xfId="327" xr:uid="{23C77DD9-0838-4488-BDCF-1D728C91AA00}"/>
    <cellStyle name="Comma 2 3 2 6 2" xfId="906" xr:uid="{186E64FB-9795-4D1A-9C8C-785367D42E94}"/>
    <cellStyle name="Comma 2 3 2 7" xfId="851" xr:uid="{AC8FD048-E9F3-4B1D-AB12-B922683A9728}"/>
    <cellStyle name="Comma 2 3 3" xfId="155" xr:uid="{00000000-0005-0000-0000-00004D000000}"/>
    <cellStyle name="Comma 2 3 3 2" xfId="583" xr:uid="{D442EB21-0E90-4B14-8122-1ACB000BB284}"/>
    <cellStyle name="Comma 2 3 3 2 2" xfId="1047" xr:uid="{F4EEA063-6E0B-4CCA-B1CC-4E80124CBE91}"/>
    <cellStyle name="Comma 2 3 3 3" xfId="738" xr:uid="{C80DBCC8-F552-42C4-9199-25DF3BFA8C54}"/>
    <cellStyle name="Comma 2 3 3 3 2" xfId="1180" xr:uid="{BB1E1966-97F7-4F0E-B282-EE1218D4CCED}"/>
    <cellStyle name="Comma 2 3 3 3 3" xfId="795" xr:uid="{663E3B70-EDCA-4B23-A886-FE307B3F1F3A}"/>
    <cellStyle name="Comma 2 3 3 4" xfId="852" xr:uid="{B8D3609D-C35B-4C9B-BAF3-DD7E895F6BD2}"/>
    <cellStyle name="Comma 2 3 4" xfId="156" xr:uid="{00000000-0005-0000-0000-00004E000000}"/>
    <cellStyle name="Comma 2 3 4 2" xfId="584" xr:uid="{193D2F5D-F8B2-4E2E-A857-9845E84839A5}"/>
    <cellStyle name="Comma 2 3 4 2 2" xfId="1048" xr:uid="{2BE4C300-7CF3-4E6D-B007-5E5CBB18BDFB}"/>
    <cellStyle name="Comma 2 3 4 3" xfId="739" xr:uid="{301ED6DB-6F02-423B-ADDF-1505205C7DD3}"/>
    <cellStyle name="Comma 2 3 4 3 2" xfId="1181" xr:uid="{A4CD442D-5CB6-4DBC-B815-776BC96F03F4}"/>
    <cellStyle name="Comma 2 3 4 3 3" xfId="796" xr:uid="{23E56398-62EC-41E7-B621-747FE9D0D303}"/>
    <cellStyle name="Comma 2 3 4 4" xfId="853" xr:uid="{8E5DC582-A37E-4DC2-B620-31BEB3F25345}"/>
    <cellStyle name="Comma 2 3 5" xfId="157" xr:uid="{00000000-0005-0000-0000-00004F000000}"/>
    <cellStyle name="Comma 2 3 6" xfId="365" xr:uid="{3A9E4104-D764-4771-B50B-34A07C053B47}"/>
    <cellStyle name="Comma 2 3 6 2" xfId="581" xr:uid="{C873E080-FC9F-4650-8E66-0E4DAE2DDF9C}"/>
    <cellStyle name="Comma 2 3 6 2 2" xfId="1045" xr:uid="{A80B3810-1B48-43B6-A496-3B9ED89D4DAB}"/>
    <cellStyle name="Comma 2 3 6 3" xfId="736" xr:uid="{FD49DF19-3C70-4A00-848C-58761D0F13B8}"/>
    <cellStyle name="Comma 2 3 6 3 2" xfId="1178" xr:uid="{4C983CC3-84A9-4FFD-B710-7E88305EF896}"/>
    <cellStyle name="Comma 2 3 6 3 3" xfId="793" xr:uid="{D2935BCF-D13E-4E75-A76D-867702EE2732}"/>
    <cellStyle name="Comma 2 3 6 4" xfId="923" xr:uid="{D0E70608-DAF2-4078-8A37-409214E8A380}"/>
    <cellStyle name="Comma 2 3 7" xfId="473" xr:uid="{B5D42CF6-25E1-4046-A26A-E03D040E7DC6}"/>
    <cellStyle name="Comma 2 3 7 2" xfId="630" xr:uid="{51A15506-2E08-49CB-AB73-E4FFB95E5566}"/>
    <cellStyle name="Comma 2 3 7 2 2" xfId="1092" xr:uid="{90265F68-6E97-4153-9E37-9C02AAB19277}"/>
    <cellStyle name="Comma 2 3 7 3" xfId="952" xr:uid="{A3F325E9-18F1-44A9-8BD2-4757FC0314DF}"/>
    <cellStyle name="Comma 2 3 7 4" xfId="1221" xr:uid="{CF3E41C6-622D-439C-9D4A-1F335A3D92B4}"/>
    <cellStyle name="Comma 2 3 8" xfId="341" xr:uid="{B4874A91-94E1-42CB-ADDD-C434435E871D}"/>
    <cellStyle name="Comma 2 3 8 2" xfId="552" xr:uid="{C4AA79E9-2EDF-419A-956F-7F6389920232}"/>
    <cellStyle name="Comma 2 3 8 2 2" xfId="1021" xr:uid="{4A9C3FD8-944F-4586-869E-4CF03D79A39C}"/>
    <cellStyle name="Comma 2 3 8 3" xfId="913" xr:uid="{937F4249-6315-4F62-8960-7C7D77A8EF20}"/>
    <cellStyle name="Comma 2 3 9" xfId="287" xr:uid="{0ADF9677-EF2A-4790-BAD0-ABAB7E422D43}"/>
    <cellStyle name="Comma 2 3 9 2" xfId="887" xr:uid="{C4DB95AA-83B0-48DB-B0FD-050439808179}"/>
    <cellStyle name="Comma 2 4" xfId="158" xr:uid="{00000000-0005-0000-0000-000050000000}"/>
    <cellStyle name="Comma 2 4 10" xfId="298" xr:uid="{9D7CEF08-EB1D-46BD-9AEE-C4AF76ABE3B2}"/>
    <cellStyle name="Comma 2 4 11" xfId="854" xr:uid="{14908BF4-E612-4AAA-B99F-2D4F0385F6FE}"/>
    <cellStyle name="Comma 2 4 2" xfId="159" xr:uid="{00000000-0005-0000-0000-000051000000}"/>
    <cellStyle name="Comma 2 4 3" xfId="160" xr:uid="{00000000-0005-0000-0000-000052000000}"/>
    <cellStyle name="Comma 2 4 4" xfId="161" xr:uid="{00000000-0005-0000-0000-000053000000}"/>
    <cellStyle name="Comma 2 4 5" xfId="162" xr:uid="{00000000-0005-0000-0000-000054000000}"/>
    <cellStyle name="Comma 2 4 6" xfId="163" xr:uid="{00000000-0005-0000-0000-000055000000}"/>
    <cellStyle name="Comma 2 4 6 2" xfId="586" xr:uid="{74A3CD3B-8D6C-4A1F-B461-04C31962E33C}"/>
    <cellStyle name="Comma 2 4 6 2 2" xfId="1050" xr:uid="{BC76F11C-E234-4086-907B-437DA2AD7AEB}"/>
    <cellStyle name="Comma 2 4 6 3" xfId="741" xr:uid="{E18FBF62-4B8A-4D20-ACCC-119BED689F4C}"/>
    <cellStyle name="Comma 2 4 6 3 2" xfId="1183" xr:uid="{2D8D09A4-5048-40E1-9158-9811D8935457}"/>
    <cellStyle name="Comma 2 4 6 3 3" xfId="798" xr:uid="{1245BB2B-DC2F-4168-9EEB-0DA3C834575E}"/>
    <cellStyle name="Comma 2 4 6 4" xfId="855" xr:uid="{F5E37107-92EA-4D29-B837-33AA3C86CEBC}"/>
    <cellStyle name="Comma 2 4 7" xfId="455" xr:uid="{9E33C845-CCEF-4263-BFCA-C6351B965CDB}"/>
    <cellStyle name="Comma 2 4 7 2" xfId="619" xr:uid="{35F6BC44-FF3A-49F9-843C-EBB473A5563C}"/>
    <cellStyle name="Comma 2 4 7 2 2" xfId="1082" xr:uid="{A9C2313C-BEC7-4005-AA62-18A8C6ACC5C1}"/>
    <cellStyle name="Comma 2 4 7 3" xfId="942" xr:uid="{5B63BFD6-0524-4077-B583-88A4D439B1E4}"/>
    <cellStyle name="Comma 2 4 7 4" xfId="1220" xr:uid="{4C14525F-948C-4A69-8624-59DE111CEA7D}"/>
    <cellStyle name="Comma 2 4 8" xfId="367" xr:uid="{2342BE55-A748-430B-AA8B-9EE0BD665166}"/>
    <cellStyle name="Comma 2 4 8 2" xfId="585" xr:uid="{27F88D96-111C-45F3-83B0-B22E2FF7EFBC}"/>
    <cellStyle name="Comma 2 4 8 2 2" xfId="1049" xr:uid="{3C95A0A8-1E75-4241-8830-97EB7E12E2E4}"/>
    <cellStyle name="Comma 2 4 8 3" xfId="925" xr:uid="{F22B5366-BF33-4E22-98B5-7F4A25A095C5}"/>
    <cellStyle name="Comma 2 4 9" xfId="740" xr:uid="{BA86B01B-9FF0-40BE-AB83-82BAFBA67556}"/>
    <cellStyle name="Comma 2 4 9 2" xfId="1182" xr:uid="{62B1FCA3-F0FE-46CB-B472-9C69EE2EB5FA}"/>
    <cellStyle name="Comma 2 4 9 3" xfId="797" xr:uid="{9F6B707C-B111-4ED0-842A-F59521D429ED}"/>
    <cellStyle name="Comma 2 5" xfId="164" xr:uid="{00000000-0005-0000-0000-000056000000}"/>
    <cellStyle name="Comma 2 5 2" xfId="587" xr:uid="{F4AFADB7-2B99-4043-BB6C-4666CC616013}"/>
    <cellStyle name="Comma 2 5 2 2" xfId="1051" xr:uid="{D9ED235C-2274-4033-ADC6-887EA8BDCB51}"/>
    <cellStyle name="Comma 2 5 3" xfId="709" xr:uid="{73BADC6A-CA33-4279-9B3E-40308B8FC05E}"/>
    <cellStyle name="Comma 2 5 3 2" xfId="1151" xr:uid="{2C97A2E4-F5F8-4FA2-9410-3240AF67B6E3}"/>
    <cellStyle name="Comma 2 5 4" xfId="742" xr:uid="{9A58E9CA-30CC-4D86-8581-D7AE82C222AF}"/>
    <cellStyle name="Comma 2 5 4 2" xfId="1184" xr:uid="{733B433B-5E6B-4AEB-8F4F-D7E00CA08C06}"/>
    <cellStyle name="Comma 2 5 4 3" xfId="799" xr:uid="{23E387ED-0A83-44C0-BF0A-9523CCB6022C}"/>
    <cellStyle name="Comma 2 5 5" xfId="856" xr:uid="{133F1E4D-2897-4FD8-BBF3-45C5815E005E}"/>
    <cellStyle name="Comma 2 6" xfId="165" xr:uid="{00000000-0005-0000-0000-000057000000}"/>
    <cellStyle name="Comma 2 7" xfId="166" xr:uid="{00000000-0005-0000-0000-000058000000}"/>
    <cellStyle name="Comma 2 8" xfId="167" xr:uid="{00000000-0005-0000-0000-000059000000}"/>
    <cellStyle name="Comma 2 9" xfId="168" xr:uid="{00000000-0005-0000-0000-00005A000000}"/>
    <cellStyle name="Comma 20" xfId="252" xr:uid="{00000000-0005-0000-0000-00005B000000}"/>
    <cellStyle name="Comma 20 2" xfId="600" xr:uid="{42092874-CC5A-49A6-936F-AB7CBA0826D8}"/>
    <cellStyle name="Comma 20 2 2" xfId="1064" xr:uid="{FB493935-6BED-4DA5-BACE-7A9FCEA40105}"/>
    <cellStyle name="Comma 20 3" xfId="755" xr:uid="{203F9777-7FF5-432A-9A49-CEEED932BC2F}"/>
    <cellStyle name="Comma 20 3 2" xfId="1197" xr:uid="{329E590C-EFB8-4BED-9D27-4FB73BE05A3B}"/>
    <cellStyle name="Comma 20 3 3" xfId="811" xr:uid="{3E01B11C-26C8-4BA0-A9BE-0E2F7A625458}"/>
    <cellStyle name="Comma 20 4" xfId="870" xr:uid="{73440575-09BB-4C66-BB5A-8F8BA1F3BFCA}"/>
    <cellStyle name="Comma 21" xfId="257" xr:uid="{00000000-0005-0000-0000-00005C000000}"/>
    <cellStyle name="Comma 21 2" xfId="602" xr:uid="{35356E27-A757-40D2-B38C-8DD507289C5F}"/>
    <cellStyle name="Comma 21 2 2" xfId="1066" xr:uid="{21D8A112-F8A8-40FB-B8C5-8D9CBB47B080}"/>
    <cellStyle name="Comma 21 3" xfId="757" xr:uid="{07EE66C1-17A7-49D9-8F55-2808D729D766}"/>
    <cellStyle name="Comma 21 3 2" xfId="1199" xr:uid="{4749E4FF-0E20-411B-A888-339027481A02}"/>
    <cellStyle name="Comma 21 3 3" xfId="813" xr:uid="{F33BC9C9-9214-4F9B-B9A2-3923FF830682}"/>
    <cellStyle name="Comma 21 4" xfId="872" xr:uid="{DF33240D-FAEF-4366-9D0A-DCCD05783C7F}"/>
    <cellStyle name="Comma 22" xfId="259" xr:uid="{00000000-0005-0000-0000-00005D000000}"/>
    <cellStyle name="Comma 22 2" xfId="603" xr:uid="{71611FD0-CBAC-4B6A-AB0E-03D11AC65C17}"/>
    <cellStyle name="Comma 22 2 2" xfId="1067" xr:uid="{90FC630E-B2A9-42F8-B368-30B4C63E0C5E}"/>
    <cellStyle name="Comma 22 3" xfId="758" xr:uid="{7C0EDCB2-3739-49FA-91A8-4F1CB1BCA7F9}"/>
    <cellStyle name="Comma 22 3 2" xfId="1200" xr:uid="{99EE7336-0F4E-4ED6-A0C5-7AB283F9824D}"/>
    <cellStyle name="Comma 22 3 3" xfId="814" xr:uid="{E1077DF2-10C3-4E21-B756-09C0E59E3EE2}"/>
    <cellStyle name="Comma 22 4" xfId="873" xr:uid="{8AE2E750-D95C-427A-97FD-AC72D6655C2A}"/>
    <cellStyle name="Comma 23" xfId="261" xr:uid="{00000000-0005-0000-0000-00005E000000}"/>
    <cellStyle name="Comma 23 2" xfId="604" xr:uid="{ACFC6BF9-D8F9-425E-AF66-75945068C2CD}"/>
    <cellStyle name="Comma 23 2 2" xfId="1068" xr:uid="{0598D5E4-D409-40BF-9E2D-03456FBD7B67}"/>
    <cellStyle name="Comma 23 3" xfId="379" xr:uid="{B9EA71CF-42CD-42A3-8295-2CED4A7F1303}"/>
    <cellStyle name="Comma 23 3 2" xfId="928" xr:uid="{9AFC8B22-0149-4AC9-BA0D-F0144542911F}"/>
    <cellStyle name="Comma 23 4" xfId="874" xr:uid="{9AF9401A-51F7-4FF0-8557-1A68801742A2}"/>
    <cellStyle name="Comma 24" xfId="461" xr:uid="{6E7C5333-F879-4775-9318-3978D0102B16}"/>
    <cellStyle name="Comma 24 2" xfId="623" xr:uid="{44E81FF6-18F6-4A88-8BAF-A50D35A2DC4F}"/>
    <cellStyle name="Comma 24 2 2" xfId="1086" xr:uid="{C3CF9D35-ADFA-4739-95FD-FBD9F74E1022}"/>
    <cellStyle name="Comma 24 3" xfId="768" xr:uid="{4857896F-4D5B-423D-8E3F-CE66745273CA}"/>
    <cellStyle name="Comma 24 3 2" xfId="1210" xr:uid="{C6931845-DE85-4D74-B776-0C1B2FBD7189}"/>
    <cellStyle name="Comma 24 3 3" xfId="824" xr:uid="{DB1404CB-21AF-49DF-B323-07FC46536CA2}"/>
    <cellStyle name="Comma 24 4" xfId="946" xr:uid="{9E7F5495-FBBA-4FFC-817C-52F63505853F}"/>
    <cellStyle name="Comma 25" xfId="335" xr:uid="{75138893-22D2-456F-8C48-5E7E0F1ADBFF}"/>
    <cellStyle name="Comma 25 2" xfId="628" xr:uid="{94E09E1D-B01B-49FB-BE63-28C73626B899}"/>
    <cellStyle name="Comma 25 2 2" xfId="1091" xr:uid="{93FBFC26-C5BE-4443-BE2D-7000FFF85398}"/>
    <cellStyle name="Comma 25 3" xfId="910" xr:uid="{1AA6A85C-302F-4395-915D-CA64912DDE6E}"/>
    <cellStyle name="Comma 26" xfId="497" xr:uid="{6C8DCF74-145C-4113-998B-CD2907A9B0E6}"/>
    <cellStyle name="Comma 26 2" xfId="548" xr:uid="{B361B5A2-341A-4F6F-8662-958836D7A869}"/>
    <cellStyle name="Comma 26 2 2" xfId="1018" xr:uid="{7961533E-06DB-4993-BAD4-2599ED4C8C01}"/>
    <cellStyle name="Comma 26 3" xfId="975" xr:uid="{D10801DA-32E0-4ED9-99CE-1F1A641BB948}"/>
    <cellStyle name="Comma 27" xfId="490" xr:uid="{7DED4B6F-F11F-43DC-8435-7CA2009E7D02}"/>
    <cellStyle name="Comma 27 2" xfId="632" xr:uid="{25618728-11F3-43E5-A818-F937B93C552E}"/>
    <cellStyle name="Comma 27 2 2" xfId="1093" xr:uid="{E1548F39-1D5D-43EC-AF8A-64A76FC06B96}"/>
    <cellStyle name="Comma 27 3" xfId="968" xr:uid="{7D4D8774-2C82-4C37-BC2F-338B9AFB5A95}"/>
    <cellStyle name="Comma 28" xfId="477" xr:uid="{B00BB2EA-5062-429B-BA15-BA0D1636A123}"/>
    <cellStyle name="Comma 28 2" xfId="635" xr:uid="{0D4DBADB-33FA-420A-A902-7C9429ACFDFD}"/>
    <cellStyle name="Comma 28 2 2" xfId="1095" xr:uid="{30EEEC21-840E-4ECE-A89F-C41053C034ED}"/>
    <cellStyle name="Comma 28 3" xfId="955" xr:uid="{2EE327F7-3DCD-41C4-9AE5-4BFDED29DF30}"/>
    <cellStyle name="Comma 29" xfId="332" xr:uid="{F9E897F1-B7EA-438E-A269-B2CE2EEAB1F9}"/>
    <cellStyle name="Comma 29 2" xfId="478" xr:uid="{00690E2A-093D-4C03-9D67-03926E16F307}"/>
    <cellStyle name="Comma 29 2 2" xfId="956" xr:uid="{86BB659E-E504-4072-A459-FAABFA46E2AC}"/>
    <cellStyle name="Comma 29 3" xfId="535" xr:uid="{8C593CBD-3C13-4752-A65F-889F26C2BAA0}"/>
    <cellStyle name="Comma 29 3 2" xfId="1011" xr:uid="{A95E13C8-0758-4756-B62D-E4A6403B08E4}"/>
    <cellStyle name="Comma 29 4" xfId="909" xr:uid="{779D1F3D-DDFB-45BE-BA08-DF86891CF74E}"/>
    <cellStyle name="Comma 29 5" xfId="831" xr:uid="{7C39D17C-6013-49D7-9DFA-28B80261DD4F}"/>
    <cellStyle name="Comma 3" xfId="6" xr:uid="{00000000-0005-0000-0000-00005F000000}"/>
    <cellStyle name="Comma 3 2" xfId="30" xr:uid="{00000000-0005-0000-0000-000060000000}"/>
    <cellStyle name="Comma 3 2 17 6" xfId="273" xr:uid="{B3D920A9-3125-4F24-8725-E7B8284E029B}"/>
    <cellStyle name="Comma 3 2 17 6 2" xfId="879" xr:uid="{99E692DB-3DB3-4FED-B8AF-46C7B11972D4}"/>
    <cellStyle name="Comma 3 2 2" xfId="169" xr:uid="{00000000-0005-0000-0000-000061000000}"/>
    <cellStyle name="Comma 3 2 3" xfId="128" xr:uid="{00000000-0005-0000-0000-000062000000}"/>
    <cellStyle name="Comma 3 2 4" xfId="449" xr:uid="{D12A4F65-834F-40CF-9F4C-3C9C564FB72F}"/>
    <cellStyle name="Comma 3 2 4 2" xfId="615" xr:uid="{D76BF4A4-F04F-43FE-8F65-BBB8C29C0B6C}"/>
    <cellStyle name="Comma 3 2 4 2 2" xfId="1078" xr:uid="{7FEA73D7-642B-4173-A4AF-01B2FAC32F62}"/>
    <cellStyle name="Comma 3 2 4 3" xfId="938" xr:uid="{95A9DF11-6419-4D7F-B28E-8B6F425D9BF4}"/>
    <cellStyle name="Comma 3 2 4 4" xfId="1213" xr:uid="{53A3924D-21C6-4F35-B434-9D9E5EA72EC5}"/>
    <cellStyle name="Comma 3 2 5" xfId="355" xr:uid="{F3B99EAE-D7C6-4DCC-A99B-FE940C5B8641}"/>
    <cellStyle name="Comma 3 2 5 2" xfId="557" xr:uid="{B8C002DF-93CE-497C-AC42-768B99399EA2}"/>
    <cellStyle name="Comma 3 2 5 2 2" xfId="1024" xr:uid="{42B8285C-4F93-476E-9766-F6BE61E3D8A0}"/>
    <cellStyle name="Comma 3 2 5 3" xfId="917" xr:uid="{5BDF5D8A-CD4F-4155-96FB-88B6B1106D37}"/>
    <cellStyle name="Comma 3 2 6" xfId="517" xr:uid="{D15DDA4A-F8A4-4E97-8F19-F7C5DF320C05}"/>
    <cellStyle name="Comma 3 2 6 2" xfId="993" xr:uid="{688F693D-0313-445C-9DA6-A90CFD94C356}"/>
    <cellStyle name="Comma 3 2 7" xfId="717" xr:uid="{8C1A5F68-5DAA-4D98-9CD7-C16E3E754FCB}"/>
    <cellStyle name="Comma 3 2 7 2" xfId="1159" xr:uid="{7C8AD329-DC69-46E1-BC50-1D07FECA653B}"/>
    <cellStyle name="Comma 3 2 7 3" xfId="774" xr:uid="{CDEC879D-302A-4FE4-A8FC-9D544BF3EA65}"/>
    <cellStyle name="Comma 3 2 8" xfId="826" xr:uid="{C1B75766-96E6-4F0C-96CE-D857AD862F5C}"/>
    <cellStyle name="Comma 3 3" xfId="170" xr:uid="{00000000-0005-0000-0000-000063000000}"/>
    <cellStyle name="Comma 3 3 12 2" xfId="326" xr:uid="{896C2751-EF3D-42E5-98D9-7DAECC78BAB3}"/>
    <cellStyle name="Comma 3 3 12 2 2" xfId="494" xr:uid="{F792783F-FB3C-4773-977C-4FBEF8C5FF91}"/>
    <cellStyle name="Comma 3 3 12 2 2 2" xfId="972" xr:uid="{E77D420C-978B-4E53-B68D-50785CD6CFAB}"/>
    <cellStyle name="Comma 3 3 12 2 3" xfId="531" xr:uid="{7246D095-A153-47D6-8960-465EA499CC7A}"/>
    <cellStyle name="Comma 3 3 12 2 3 2" xfId="1007" xr:uid="{C9C67F08-78BC-4D43-B342-60FF93DD48F7}"/>
    <cellStyle name="Comma 3 3 12 2 4" xfId="905" xr:uid="{6708131D-BE97-467C-8B47-3A89B7545CC5}"/>
    <cellStyle name="Comma 3 3 12 3" xfId="313" xr:uid="{821BA206-A607-4A12-BD76-3814F69224AA}"/>
    <cellStyle name="Comma 3 3 12 3 2" xfId="470" xr:uid="{5EAC6275-3E0E-4694-BFA5-4A1386EA323B}"/>
    <cellStyle name="Comma 3 3 12 3 2 2" xfId="951" xr:uid="{A0754B86-96FC-482E-9B8B-48B09B24A8C3}"/>
    <cellStyle name="Comma 3 3 12 3 3" xfId="523" xr:uid="{0E3B5673-7819-4068-A088-79CA683E21CE}"/>
    <cellStyle name="Comma 3 3 12 3 3 2" xfId="999" xr:uid="{397F175E-98E1-4CC2-9428-E633A1C97F0D}"/>
    <cellStyle name="Comma 3 3 12 3 4" xfId="897" xr:uid="{DA3AE1CA-4EB2-4821-B80F-25B5EAD7898A}"/>
    <cellStyle name="Comma 3 3 2" xfId="171" xr:uid="{00000000-0005-0000-0000-000064000000}"/>
    <cellStyle name="Comma 3 3 3" xfId="172" xr:uid="{00000000-0005-0000-0000-000065000000}"/>
    <cellStyle name="Comma 3 3 4" xfId="173" xr:uid="{00000000-0005-0000-0000-000066000000}"/>
    <cellStyle name="Comma 3 3 5" xfId="368" xr:uid="{D8BF0DB7-B0B8-4533-A127-5734BC69AC7A}"/>
    <cellStyle name="Comma 3 3 6" xfId="647" xr:uid="{D3F62D09-E480-4617-980E-5FF4EC14DED7}"/>
    <cellStyle name="Comma 3 3 6 2" xfId="1103" xr:uid="{FDBC76A5-8B67-4E44-A546-87D383EE4BE4}"/>
    <cellStyle name="Comma 3 3 7" xfId="292" xr:uid="{FF8F3F99-50CC-47D0-AA9C-1DA401098AC6}"/>
    <cellStyle name="Comma 3 3 7 2" xfId="890" xr:uid="{85DEBCE0-921A-4B69-8A0D-B065B43C1C1B}"/>
    <cellStyle name="Comma 3 4" xfId="174" xr:uid="{00000000-0005-0000-0000-000067000000}"/>
    <cellStyle name="Comma 3 4 2" xfId="588" xr:uid="{49E9D643-E783-411B-B5DB-5463B67CAB44}"/>
    <cellStyle name="Comma 3 4 2 2" xfId="1052" xr:uid="{C55005E6-52A7-4552-B66F-9E666E726980}"/>
    <cellStyle name="Comma 3 4 3" xfId="743" xr:uid="{90F0609E-0721-4FF1-B6E9-F8497959FE2D}"/>
    <cellStyle name="Comma 3 4 3 2" xfId="1185" xr:uid="{4F3F99E7-0A3F-4F88-A3AA-98727CC8DA2F}"/>
    <cellStyle name="Comma 3 4 3 3" xfId="800" xr:uid="{FEB61C82-745F-495B-BC13-01487FDC0E3B}"/>
    <cellStyle name="Comma 3 4 4" xfId="859" xr:uid="{2F1B8A32-BC1E-4411-96C3-B4041C8A6A15}"/>
    <cellStyle name="Comma 3 5" xfId="349" xr:uid="{1A5EABF3-ECB7-44C3-A30A-C577E52D5D7D}"/>
    <cellStyle name="Comma 3 5 2" xfId="554" xr:uid="{C8FAE8E9-454C-479D-82D3-322A9E8CA56B}"/>
    <cellStyle name="Comma 3 5 2 2" xfId="1023" xr:uid="{393C8781-94F4-4363-AD2F-A23EFE81D297}"/>
    <cellStyle name="Comma 3 5 3" xfId="916" xr:uid="{EDB3937B-5F8E-45F6-A32E-E4E3A84A9FF6}"/>
    <cellStyle name="Comma 3 5 4" xfId="1214" xr:uid="{F039A409-4B08-472C-A1B0-19669EA87630}"/>
    <cellStyle name="Comma 3 6" xfId="337" xr:uid="{D089A0E7-7CE9-43A3-84D0-2990FD62213A}"/>
    <cellStyle name="Comma 3 6 2" xfId="551" xr:uid="{D52E853D-0E7F-4AFF-AEE0-96DDD56E854A}"/>
    <cellStyle name="Comma 3 6 2 2" xfId="1020" xr:uid="{40F7CDD8-531D-42AC-ACDE-9330E67B6D9A}"/>
    <cellStyle name="Comma 3 6 3" xfId="912" xr:uid="{6B0CE388-37AD-4965-BB16-E3854C072E94}"/>
    <cellStyle name="Comma 3 7" xfId="476" xr:uid="{220DE34F-0555-4096-BE2D-5B0DC59CBD25}"/>
    <cellStyle name="Comma 3 7 2" xfId="954" xr:uid="{8B9AA81C-5748-408F-B8C2-E26010D52CA8}"/>
    <cellStyle name="Comma 3 8" xfId="515" xr:uid="{0E6D7A23-7A6B-4EE7-80CA-3F9CFCD9CB05}"/>
    <cellStyle name="Comma 3 8 2" xfId="991" xr:uid="{6B164111-C6F9-4A4A-9E46-8DB1D279B475}"/>
    <cellStyle name="Comma 3 9" xfId="657" xr:uid="{6C1F2B74-0613-46E3-BFBB-42E33936D50B}"/>
    <cellStyle name="Comma 3 9 2" xfId="1112" xr:uid="{7A4EE131-B9E4-4875-9AA7-AD43D8D57C42}"/>
    <cellStyle name="Comma 3 9 3" xfId="770" xr:uid="{5EA29944-009C-4DC8-B03F-F3A84A187F27}"/>
    <cellStyle name="Comma 30" xfId="486" xr:uid="{15EE8707-9EFB-45CF-9DFB-1711DC9F81F9}"/>
    <cellStyle name="Comma 30 2" xfId="964" xr:uid="{DC641D0F-540F-4BFB-9199-EBCAD805C8B9}"/>
    <cellStyle name="Comma 31" xfId="500" xr:uid="{654B63CA-5E8D-4B86-885A-120067E7A162}"/>
    <cellStyle name="Comma 31 2" xfId="977" xr:uid="{BC4EB5C9-766D-46BF-8E6A-7943D86F1400}"/>
    <cellStyle name="Comma 32" xfId="487" xr:uid="{FA053513-3F97-45AC-B32D-D45365C01BCC}"/>
    <cellStyle name="Comma 32 2" xfId="965" xr:uid="{665EEBC5-0864-4961-8675-C0E54CD07536}"/>
    <cellStyle name="Comma 33" xfId="342" xr:uid="{6879F78E-0846-4269-970A-6F8F5C77713A}"/>
    <cellStyle name="Comma 33 2" xfId="654" xr:uid="{D8D65DDF-C0AC-479E-A517-729FCB393A93}"/>
    <cellStyle name="Comma 33 2 2" xfId="1109" xr:uid="{64DD11FD-B65F-43C4-BE9D-3FF850C9CEAF}"/>
    <cellStyle name="Comma 33 3" xfId="682" xr:uid="{7E0C254D-1AAF-4E80-AE9C-04755B119476}"/>
    <cellStyle name="Comma 33 3 2" xfId="1128" xr:uid="{8C1FFE7D-0DD8-40A4-8CA4-C336E3597A34}"/>
    <cellStyle name="Comma 33 4" xfId="694" xr:uid="{7F7BFF45-37D9-49D2-8E2E-4A7DB2D0C776}"/>
    <cellStyle name="Comma 33 4 2" xfId="1137" xr:uid="{94EDD923-2EB8-4963-8CBF-DB59C7045E1E}"/>
    <cellStyle name="Comma 33 5" xfId="707" xr:uid="{38439188-8AAC-4B81-A2C2-BE8EEC14B259}"/>
    <cellStyle name="Comma 33 5 2" xfId="1149" xr:uid="{E5FFBA39-119A-47CA-A603-E01F075BCB70}"/>
    <cellStyle name="Comma 33 6" xfId="715" xr:uid="{3572C116-DDC6-4912-A015-6BEF2398DD8B}"/>
    <cellStyle name="Comma 33 6 2" xfId="1157" xr:uid="{F2697831-80CC-401A-9AF4-720F15E403BC}"/>
    <cellStyle name="Comma 33 7" xfId="641" xr:uid="{4EDAE44F-EB65-4D03-943C-90B2EE856DF2}"/>
    <cellStyle name="Comma 33 7 2" xfId="1099" xr:uid="{3DC39B6C-334F-44A5-8EF6-AF0F05DDF361}"/>
    <cellStyle name="Comma 33 8" xfId="914" xr:uid="{E600145F-DD47-4DA8-9D32-7593441D9F74}"/>
    <cellStyle name="Comma 34" xfId="479" xr:uid="{CEDE602B-CAA5-441D-A5CA-C48B520CC249}"/>
    <cellStyle name="Comma 34 2" xfId="957" xr:uid="{3B6D4209-3AF8-4CD4-AA97-00BE491F651B}"/>
    <cellStyle name="Comma 35" xfId="492" xr:uid="{E0969146-30DB-4224-999C-83F348261FB8}"/>
    <cellStyle name="Comma 35 2" xfId="681" xr:uid="{A6B6B609-320C-4289-8519-DC4B8F690F79}"/>
    <cellStyle name="Comma 35 2 2" xfId="1127" xr:uid="{2623887B-C359-438D-A2AA-A4A733EF53C8}"/>
    <cellStyle name="Comma 35 3" xfId="698" xr:uid="{EE244242-318D-47DF-892E-78AB151ED88D}"/>
    <cellStyle name="Comma 35 3 2" xfId="1140" xr:uid="{0BC3E88F-5950-4A69-A92A-B7B4B94F80C7}"/>
    <cellStyle name="Comma 35 4" xfId="653" xr:uid="{BD8D86F2-412A-4594-BC80-DC5658894187}"/>
    <cellStyle name="Comma 35 4 2" xfId="1108" xr:uid="{BD65D5DF-9B44-4D7F-B63F-176427709E36}"/>
    <cellStyle name="Comma 35 5" xfId="970" xr:uid="{6E9ECFB4-C291-4F38-A669-EC0634461E3A}"/>
    <cellStyle name="Comma 36" xfId="475" xr:uid="{1493341C-71B0-4F37-8A91-A58896ED58C7}"/>
    <cellStyle name="Comma 36 2" xfId="953" xr:uid="{A4F3090F-98B1-44F8-B498-3B1A096676FF}"/>
    <cellStyle name="Comma 37" xfId="493" xr:uid="{3C7E9AAB-3229-4AB4-BEF6-6669133B4FD8}"/>
    <cellStyle name="Comma 37 2" xfId="971" xr:uid="{771C037D-A844-49B2-B772-FB17713B3D2D}"/>
    <cellStyle name="Comma 38" xfId="323" xr:uid="{65488C7E-7336-461A-8EF4-6273F8FCA0BD}"/>
    <cellStyle name="Comma 38 2" xfId="489" xr:uid="{E07295D4-029A-4672-9A6E-8DE9CDA88A5A}"/>
    <cellStyle name="Comma 38 2 2" xfId="967" xr:uid="{2632CBA2-D41A-4C80-9647-2C72D0C3C40C}"/>
    <cellStyle name="Comma 38 3" xfId="529" xr:uid="{71AD99F4-7E4D-4085-8A13-5AB9D342ACE0}"/>
    <cellStyle name="Comma 38 3 2" xfId="1005" xr:uid="{D0D6FC0F-657C-489E-936A-241EAC6F4600}"/>
    <cellStyle name="Comma 38 4" xfId="903" xr:uid="{E9FEC899-AF8D-4813-A043-ABEC776D36B7}"/>
    <cellStyle name="Comma 39" xfId="481" xr:uid="{69D2F37C-0DE8-419B-A7D8-112365707E1F}"/>
    <cellStyle name="Comma 39 2" xfId="959" xr:uid="{0E323D9E-D638-4C08-97FD-9292BC7633A5}"/>
    <cellStyle name="Comma 4" xfId="37" xr:uid="{00000000-0005-0000-0000-000068000000}"/>
    <cellStyle name="Comma 4 10" xfId="270" xr:uid="{6449A511-0F1E-45C8-86EC-630399BBE674}"/>
    <cellStyle name="Comma 4 10 2" xfId="877" xr:uid="{35119D12-3B1E-42E4-8565-534F2897A9C4}"/>
    <cellStyle name="Comma 4 11" xfId="830" xr:uid="{79FB6CBF-71D3-40D0-9B79-B181B1F8E1E8}"/>
    <cellStyle name="Comma 4 2" xfId="175" xr:uid="{00000000-0005-0000-0000-000069000000}"/>
    <cellStyle name="Comma 4 2 2" xfId="369" xr:uid="{49003289-D684-4897-A724-FD29C7FC1245}"/>
    <cellStyle name="Comma 4 2 2 2" xfId="469" xr:uid="{E1FA9F12-4BC9-49D4-B0FD-4C37283EE177}"/>
    <cellStyle name="Comma 4 2 2 2 2" xfId="627" xr:uid="{251DFB7B-5A9F-43B2-8831-A8D31561F527}"/>
    <cellStyle name="Comma 4 2 2 2 2 12" xfId="310" xr:uid="{0B96B0FE-DEE3-4B70-903F-3E5AF5900CCB}"/>
    <cellStyle name="Comma 4 2 2 2 2 12 2" xfId="511" xr:uid="{C5D5B951-B749-481B-B44F-35F93F9F1615}"/>
    <cellStyle name="Comma 4 2 2 2 2 12 2 2" xfId="988" xr:uid="{D003A33F-FEE1-44D6-A130-1986270B1B8B}"/>
    <cellStyle name="Comma 4 2 2 2 2 12 3" xfId="521" xr:uid="{E2E90C94-55D6-4DBA-B640-CCC4E51615C9}"/>
    <cellStyle name="Comma 4 2 2 2 2 12 3 2" xfId="997" xr:uid="{5FE2403B-1159-4620-B772-CD64D9FB453A}"/>
    <cellStyle name="Comma 4 2 2 2 2 12 4" xfId="895" xr:uid="{B2C6BBAF-5DA4-49E0-BC79-2F8FAEDF632A}"/>
    <cellStyle name="Comma 4 2 2 2 2 2" xfId="1090" xr:uid="{8AED51ED-725B-4A63-8786-23D103EBF926}"/>
    <cellStyle name="Comma 4 2 2 2 3" xfId="950" xr:uid="{84D6E54F-5458-4F69-887E-B24C626AB3E6}"/>
    <cellStyle name="Comma 4 2 2 2 4" xfId="645" xr:uid="{5AA26A76-2DBF-48A5-B7F8-F2E1CF259F6F}"/>
    <cellStyle name="Comma 4 2 2 2 4 2" xfId="650" xr:uid="{EDC3C2FB-BF9E-4A5A-9011-5AAE786815A8}"/>
    <cellStyle name="Comma 4 2 2 2 4 2 2" xfId="1106" xr:uid="{FBD6D807-2473-48E1-A4FD-A9A828852657}"/>
    <cellStyle name="Comma 4 2 2 2 4 3" xfId="679" xr:uid="{3D31EC69-61F7-4F73-88CF-1E6E453DE16D}"/>
    <cellStyle name="Comma 4 2 2 2 4 3 2" xfId="1125" xr:uid="{83D1CFCA-BAC8-46E2-835F-EFE5DFBF4876}"/>
    <cellStyle name="Comma 4 2 2 2 4 4" xfId="697" xr:uid="{D943DD4A-E46D-4A0B-AA68-D9C9DDE7DC5F}"/>
    <cellStyle name="Comma 4 2 2 2 4 4 2" xfId="1139" xr:uid="{30E1C2D1-4967-4AA1-A3F5-DD2F155C2160}"/>
    <cellStyle name="Comma 4 2 2 2 4 5" xfId="1102" xr:uid="{708E643E-0E1A-446C-AB30-EF83EF77289B}"/>
    <cellStyle name="Comma 4 2 2 2 5" xfId="1217" xr:uid="{DA632674-E25A-4013-BDA1-AEAAF1F7C1B7}"/>
    <cellStyle name="Comma 4 2 2 7" xfId="311" xr:uid="{8E8739D6-2A0E-4AAC-97E9-4A9671A1A7F5}"/>
    <cellStyle name="Comma 4 2 2 7 2" xfId="480" xr:uid="{D2DAB059-007F-4493-B0D2-C3234650F6C8}"/>
    <cellStyle name="Comma 4 2 2 7 2 2" xfId="958" xr:uid="{1EE686BF-AA47-4B3E-9BAA-54D1F368C2F5}"/>
    <cellStyle name="Comma 4 2 2 7 2 8" xfId="315" xr:uid="{026FB5BB-416C-4869-B361-4BBA3C6485B4}"/>
    <cellStyle name="Comma 4 2 2 7 2 8 2" xfId="512" xr:uid="{081CB362-89D2-4170-BA99-20781BC25C13}"/>
    <cellStyle name="Comma 4 2 2 7 2 8 2 2" xfId="989" xr:uid="{33AFE81B-578C-446D-A121-7800B520E06F}"/>
    <cellStyle name="Comma 4 2 2 7 2 8 3" xfId="524" xr:uid="{0B0E3E5D-9F87-4EFD-84A6-463A71C026D9}"/>
    <cellStyle name="Comma 4 2 2 7 2 8 3 2" xfId="1000" xr:uid="{DE306CCA-A344-4B3E-9C7E-B3C835F07860}"/>
    <cellStyle name="Comma 4 2 2 7 2 8 4" xfId="898" xr:uid="{17F880C4-DECB-4F6C-A3D8-D8D168E38864}"/>
    <cellStyle name="Comma 4 2 2 7 3" xfId="522" xr:uid="{CEF5DAEB-771C-4688-9A72-D2D1145194F0}"/>
    <cellStyle name="Comma 4 2 2 7 3 2" xfId="998" xr:uid="{192FD50E-F56C-47A8-8AB8-B3CD88688F62}"/>
    <cellStyle name="Comma 4 2 2 7 4" xfId="896" xr:uid="{F55ECD0C-84E0-4394-A8C9-281EEEB1D572}"/>
    <cellStyle name="Comma 4 2 3" xfId="652" xr:uid="{892F7CA1-3D26-4B41-B67C-E1653EB33DFF}"/>
    <cellStyle name="Comma 4 2 3 2" xfId="1107" xr:uid="{3D8C837A-CDF6-4F72-83E2-14C4DE5BF5A3}"/>
    <cellStyle name="Comma 4 2 4" xfId="680" xr:uid="{FAA202F4-E010-44FA-9633-33387E31E555}"/>
    <cellStyle name="Comma 4 2 4 2" xfId="1126" xr:uid="{5261786D-7A46-42A2-9AA6-C36768BA59A8}"/>
    <cellStyle name="Comma 4 2 5" xfId="692" xr:uid="{BBF2CAFE-B925-4085-BDB6-CF1F0E76F238}"/>
    <cellStyle name="Comma 4 2 5 2" xfId="1135" xr:uid="{1CA9E596-3D6E-4A64-BA14-C39776172E58}"/>
    <cellStyle name="Comma 4 2 6" xfId="705" xr:uid="{FB4A1289-EC05-4554-A858-EC969093507C}"/>
    <cellStyle name="Comma 4 2 6 2" xfId="1147" xr:uid="{2606C54F-A9A5-4B08-9466-944CF507F19B}"/>
    <cellStyle name="Comma 4 2 7" xfId="713" xr:uid="{5CBDC730-BA25-4A3E-B057-A2EE96BFBF6B}"/>
    <cellStyle name="Comma 4 2 7 2" xfId="1155" xr:uid="{52D306E1-79E7-4375-936B-1F9E9269F44A}"/>
    <cellStyle name="Comma 4 2 8" xfId="642" xr:uid="{6F50AB06-77C6-4856-9138-4EFB597C9F95}"/>
    <cellStyle name="Comma 4 2 8 2" xfId="1100" xr:uid="{6BB72EDF-8622-4702-87CE-D8D02B1F7EF1}"/>
    <cellStyle name="Comma 4 2 9" xfId="304" xr:uid="{149D80F3-E55F-41E4-8839-80E6B027FDB0}"/>
    <cellStyle name="Comma 4 2 9 2" xfId="893" xr:uid="{A66724B3-CB2D-4EAF-9B37-9F97007E0492}"/>
    <cellStyle name="Comma 4 24 2 2" xfId="286" xr:uid="{039790D5-9BC0-4086-8A78-266BA219ACC9}"/>
    <cellStyle name="Comma 4 24 2 2 2" xfId="886" xr:uid="{6CCCB6A9-CA70-488D-BBED-C8E3E13D1D4A}"/>
    <cellStyle name="Comma 4 24 2 4" xfId="271" xr:uid="{2CE56F19-7DE3-4906-B509-2DFE88445EEF}"/>
    <cellStyle name="Comma 4 24 2 4 2" xfId="878" xr:uid="{2A4E1EA0-6C21-4542-ACC7-C5072FFA98B3}"/>
    <cellStyle name="Comma 4 3" xfId="176" xr:uid="{00000000-0005-0000-0000-00006A000000}"/>
    <cellStyle name="Comma 4 3 2" xfId="459" xr:uid="{EDE6F20D-9B91-4BD4-BDD1-3A377F5751CD}"/>
    <cellStyle name="Comma 4 3 2 2" xfId="622" xr:uid="{2356D971-B0B4-4116-A6D0-EA4582F462A8}"/>
    <cellStyle name="Comma 4 3 2 2 2" xfId="1085" xr:uid="{00DC4B5C-DEBE-4CE6-933E-C930DF7C3993}"/>
    <cellStyle name="Comma 4 3 2 3" xfId="945" xr:uid="{9ED4ABF5-64F9-46A2-998C-D833FCBB000B}"/>
    <cellStyle name="Comma 4 3 2 4" xfId="1219" xr:uid="{95E05879-C339-4C9C-ADB1-9D061ED153A1}"/>
    <cellStyle name="Comma 4 3 3" xfId="467" xr:uid="{D207C640-1274-4908-A86A-D00CAEE307B6}"/>
    <cellStyle name="Comma 4 3 3 2" xfId="626" xr:uid="{7AA95CCD-7543-4FC9-9891-FE6473E2755F}"/>
    <cellStyle name="Comma 4 3 3 2 2" xfId="1089" xr:uid="{3613B1A6-C96C-44E9-A6C9-2A1AE451C76A}"/>
    <cellStyle name="Comma 4 3 3 3" xfId="949" xr:uid="{A88D04C0-7553-4C49-9F23-8EED4664AEB3}"/>
    <cellStyle name="Comma 4 3 3 4" xfId="832" xr:uid="{74C52190-F262-46DC-A219-BA25BBE3D661}"/>
    <cellStyle name="Comma 4 3 4" xfId="589" xr:uid="{FD8F6E2E-47DD-4E45-AF38-F388A38E44CA}"/>
    <cellStyle name="Comma 4 3 4 2" xfId="1053" xr:uid="{03E28FCD-96F8-47FF-8821-1CE8829339AD}"/>
    <cellStyle name="Comma 4 3 5" xfId="670" xr:uid="{61B57B19-80F9-43B5-9D43-65A6A8849720}"/>
    <cellStyle name="Comma 4 3 5 2" xfId="1119" xr:uid="{E2EE310A-974C-4771-BDF8-856CD36AB988}"/>
    <cellStyle name="Comma 4 3 6" xfId="744" xr:uid="{CF91EF6B-3F93-4847-816E-155BA9691396}"/>
    <cellStyle name="Comma 4 3 6 2" xfId="1186" xr:uid="{43AFF171-6192-41A0-9C01-8F4867C94753}"/>
    <cellStyle name="Comma 4 3 6 3" xfId="801" xr:uid="{3E2C3054-5EB1-47F8-AE7F-A45412BDEB4C}"/>
    <cellStyle name="Comma 4 3 7" xfId="860" xr:uid="{7BDAF94A-41E9-4EC3-B474-2ECC14C3C187}"/>
    <cellStyle name="Comma 4 4" xfId="130" xr:uid="{00000000-0005-0000-0000-00006B000000}"/>
    <cellStyle name="Comma 4 4 2" xfId="569" xr:uid="{28D36F2D-9F3B-4EFC-8DD0-25FC08EEA128}"/>
    <cellStyle name="Comma 4 4 2 2" xfId="1033" xr:uid="{F7351C08-FED9-4B4C-8DDD-FC64D9F177B4}"/>
    <cellStyle name="Comma 4 4 3" xfId="648" xr:uid="{09DD3A8C-FC97-4DE7-93B9-DBF0A4AA44CA}"/>
    <cellStyle name="Comma 4 4 3 2" xfId="1104" xr:uid="{6F24B1B0-140D-4FD7-BA2F-C64EBD427B97}"/>
    <cellStyle name="Comma 4 4 4" xfId="726" xr:uid="{DEADB505-DF1D-4B1B-A6B9-12CB80D4E86F}"/>
    <cellStyle name="Comma 4 4 4 2" xfId="1168" xr:uid="{712E02A5-4B3D-4E67-A563-C23AC17B6D0B}"/>
    <cellStyle name="Comma 4 4 4 3" xfId="783" xr:uid="{6BDAF6E9-8565-4123-BAF6-27CC0EE39D49}"/>
    <cellStyle name="Comma 4 4 5" xfId="839" xr:uid="{6FE1AF14-6DB2-4BD8-A315-4123822E9E9E}"/>
    <cellStyle name="Comma 4 5" xfId="400" xr:uid="{93AB8B87-208E-4A14-9A48-16DB612A7E98}"/>
    <cellStyle name="Comma 4 5 2" xfId="609" xr:uid="{1195757F-15A0-4640-9B12-6DF36E7A639E}"/>
    <cellStyle name="Comma 4 5 2 2" xfId="1073" xr:uid="{A4E98745-DEB9-4D24-8940-4619554D35CE}"/>
    <cellStyle name="Comma 4 5 3" xfId="677" xr:uid="{5F229145-9CD7-4555-B095-1C1EA77EC212}"/>
    <cellStyle name="Comma 4 5 3 2" xfId="1123" xr:uid="{AD885E34-C798-4929-87C1-D1C890DB4A8F}"/>
    <cellStyle name="Comma 4 5 4" xfId="761" xr:uid="{0FB29BDF-5BBC-4927-8295-69974ABFC6B7}"/>
    <cellStyle name="Comma 4 5 4 2" xfId="1203" xr:uid="{353D3870-0691-41B3-ACA0-A9766D50FA7A}"/>
    <cellStyle name="Comma 4 5 4 3" xfId="817" xr:uid="{42AB1C7F-04E0-4930-9EFD-BB867CEFA41C}"/>
    <cellStyle name="Comma 4 5 5" xfId="933" xr:uid="{282845F5-75D5-4B9B-A1E2-083344F4041B}"/>
    <cellStyle name="Comma 4 6" xfId="464" xr:uid="{169983E5-0D9B-4248-A230-954EF0F5F014}"/>
    <cellStyle name="Comma 4 6 2" xfId="624" xr:uid="{A3883F61-E9C7-4E01-9266-2D90F96128B8}"/>
    <cellStyle name="Comma 4 6 2 2" xfId="1087" xr:uid="{F53896E8-D9B5-4195-9426-F569487815B4}"/>
    <cellStyle name="Comma 4 6 3" xfId="947" xr:uid="{6CAB4103-F4C1-4636-8B7C-2EC60DB450E3}"/>
    <cellStyle name="Comma 4 6 4" xfId="1218" xr:uid="{9D51D48E-B309-4379-8315-81D415805BD6}"/>
    <cellStyle name="Comma 4 7" xfId="358" xr:uid="{B765B28C-3F61-4729-BF09-0A8B1E839340}"/>
    <cellStyle name="Comma 4 7 2" xfId="560" xr:uid="{71CEB2AF-3B1C-424E-9A18-0325941C1582}"/>
    <cellStyle name="Comma 4 7 2 2" xfId="1026" xr:uid="{777F5EE8-4D3B-4F10-9981-E60B291B0BAB}"/>
    <cellStyle name="Comma 4 7 3" xfId="919" xr:uid="{11D21D8A-ACD0-48C5-B872-7DFDF91B4BD8}"/>
    <cellStyle name="Comma 4 8" xfId="519" xr:uid="{D88C22AA-BB54-48D6-BE01-AA9658C4ED37}"/>
    <cellStyle name="Comma 4 8 14 6" xfId="274" xr:uid="{C25B9B75-90FE-40C7-BFF2-75841E3812A6}"/>
    <cellStyle name="Comma 4 8 14 6 2" xfId="880" xr:uid="{422D46E9-78FD-4BED-B6E9-9276895AE923}"/>
    <cellStyle name="Comma 4 8 2" xfId="995" xr:uid="{FC6E601D-6D36-4EC0-ACC7-7677E7E738F0}"/>
    <cellStyle name="Comma 4 9" xfId="719" xr:uid="{FCF35975-28FE-4239-83E2-1AB954305EB2}"/>
    <cellStyle name="Comma 4 9 2" xfId="1161" xr:uid="{C2CAED6E-452F-4C60-9BFE-3AE406E62BF6}"/>
    <cellStyle name="Comma 4 9 3" xfId="776" xr:uid="{CAB3CE35-B6E4-48C9-B98E-EF71B7BB0B06}"/>
    <cellStyle name="Comma 40" xfId="496" xr:uid="{6B894A12-9EE3-4CB2-A903-EC2F99575C5A}"/>
    <cellStyle name="Comma 40 2" xfId="974" xr:uid="{EAABF6B5-7C8F-44A3-B130-83E4674C5A93}"/>
    <cellStyle name="Comma 41" xfId="320" xr:uid="{B65A135D-6641-482F-ADD7-D7DBB51655C2}"/>
    <cellStyle name="Comma 41 2" xfId="484" xr:uid="{B49561A0-706A-4C5A-A71A-4D422BE0A261}"/>
    <cellStyle name="Comma 41 2 2" xfId="962" xr:uid="{5E5C7766-D2B3-41CA-A198-2E04D3F7998C}"/>
    <cellStyle name="Comma 41 3" xfId="526" xr:uid="{1C77DB5E-4ABD-4FE3-887C-9BDD61F9D9E9}"/>
    <cellStyle name="Comma 41 3 2" xfId="1002" xr:uid="{54703613-23E4-4310-95AD-AE65DE462A94}"/>
    <cellStyle name="Comma 41 4" xfId="900" xr:uid="{1B3A0BFC-9CFD-45E3-BE86-45B95FB9CF68}"/>
    <cellStyle name="Comma 42" xfId="510" xr:uid="{90C05964-E0D7-4C1D-B098-F8A4183A4B88}"/>
    <cellStyle name="Comma 42 2" xfId="987" xr:uid="{53A1F7EA-69F9-4D06-81EB-87E8B697CE98}"/>
    <cellStyle name="Comma 43" xfId="503" xr:uid="{D1F29FC1-88A4-4640-8FA2-8A62DDE897B8}"/>
    <cellStyle name="Comma 43 2" xfId="980" xr:uid="{DF8C61ED-5697-4A1B-96E2-FFB250F62972}"/>
    <cellStyle name="Comma 44" xfId="277" xr:uid="{BED056C6-40E0-4E59-9462-AB7C7EDD3C94}"/>
    <cellStyle name="Comma 44 2" xfId="882" xr:uid="{E809277A-655E-4B33-910B-025C57B032F1}"/>
    <cellStyle name="Comma 45" xfId="499" xr:uid="{CBC8CC7F-7EB8-46BE-86C2-BA9DFEC1AA45}"/>
    <cellStyle name="Comma 45 2" xfId="976" xr:uid="{EF665C97-11EE-4D42-9EA8-8A42394995AD}"/>
    <cellStyle name="Comma 46" xfId="491" xr:uid="{E282AE3B-3E3F-4DDB-983C-1564D69DAF6A}"/>
    <cellStyle name="Comma 46 2" xfId="969" xr:uid="{4F3835D4-B26A-4461-AE20-1AA67C7C1C99}"/>
    <cellStyle name="Comma 47" xfId="488" xr:uid="{8A39ECE8-0383-4219-9058-13F36974D6D3}"/>
    <cellStyle name="Comma 47 2" xfId="966" xr:uid="{E755BB15-AC6A-44AD-B9C0-AC3FEDE61F0C}"/>
    <cellStyle name="Comma 48" xfId="483" xr:uid="{79B28E97-A1DD-46AA-A920-08D4E5256145}"/>
    <cellStyle name="Comma 48 2" xfId="961" xr:uid="{3CB66DF6-468A-49F7-B297-F4801C4015EB}"/>
    <cellStyle name="Comma 49" xfId="504" xr:uid="{BCF711BA-7F6C-43E3-988B-5324E6444F0D}"/>
    <cellStyle name="Comma 49 2" xfId="981" xr:uid="{4F440368-5067-47C1-8E8F-6B46A895510B}"/>
    <cellStyle name="Comma 5" xfId="34" xr:uid="{00000000-0005-0000-0000-00006C000000}"/>
    <cellStyle name="Comma 5 10" xfId="495" xr:uid="{90CCC704-70EA-4DC6-84BF-E553ADF65C04}"/>
    <cellStyle name="Comma 5 10 2" xfId="633" xr:uid="{775A268A-22FE-4000-B620-BC3F13DA2D46}"/>
    <cellStyle name="Comma 5 10 2 2" xfId="1094" xr:uid="{400AAEFF-0643-42B7-8B2C-D96688C8EFED}"/>
    <cellStyle name="Comma 5 10 3" xfId="973" xr:uid="{96797968-14ED-49A3-804A-A5C093F6C74B}"/>
    <cellStyle name="Comma 5 11" xfId="518" xr:uid="{AEB99148-915A-4E8E-8289-9F3D01DB5720}"/>
    <cellStyle name="Comma 5 11 2" xfId="994" xr:uid="{B2C02838-2A0C-4AFC-ABD4-227EE4042A9E}"/>
    <cellStyle name="Comma 5 12" xfId="656" xr:uid="{8F2216FB-EBD5-4CD2-967A-130188418A12}"/>
    <cellStyle name="Comma 5 12 2" xfId="1111" xr:uid="{1A341C01-3846-406C-987B-830B55A63BB3}"/>
    <cellStyle name="Comma 5 13" xfId="718" xr:uid="{7698AED1-DB66-4CDE-A40E-21A0E633F44B}"/>
    <cellStyle name="Comma 5 13 2" xfId="1160" xr:uid="{054F585D-DD6B-417D-9287-8BA35837F0DF}"/>
    <cellStyle name="Comma 5 13 3" xfId="775" xr:uid="{5B659215-88D7-4FCA-AFDE-3887477C2C59}"/>
    <cellStyle name="Comma 5 14" xfId="828" xr:uid="{053AFC25-5C97-460A-BD31-F8ECE3A8551F}"/>
    <cellStyle name="Comma 5 15 3" xfId="324" xr:uid="{F98D3B2C-94A7-46A2-9FC2-F15B496F854C}"/>
    <cellStyle name="Comma 5 15 3 2" xfId="508" xr:uid="{AD4B2E18-8FFB-4BDE-9243-2A1728DFC62C}"/>
    <cellStyle name="Comma 5 15 3 2 2" xfId="985" xr:uid="{5C9CC034-0D6C-44E0-BFF7-EECA27AAE7B1}"/>
    <cellStyle name="Comma 5 15 3 3" xfId="530" xr:uid="{F1EE501D-0C48-4F8F-BBC2-C29CCA1B6E09}"/>
    <cellStyle name="Comma 5 15 3 3 2" xfId="1006" xr:uid="{9A3B27D6-BA7E-4A17-A0DE-47DDFC7A9F3F}"/>
    <cellStyle name="Comma 5 15 3 4" xfId="904" xr:uid="{F7728DD1-0911-4F31-88B0-5AFC8757FF07}"/>
    <cellStyle name="Comma 5 15 6" xfId="308" xr:uid="{EC2E139D-5A49-4069-B693-84F384F5DAB9}"/>
    <cellStyle name="Comma 5 15 6 2" xfId="485" xr:uid="{68A3069C-7209-44FF-9A34-1BAEFF755FB3}"/>
    <cellStyle name="Comma 5 15 6 2 2" xfId="963" xr:uid="{FE1D00C2-A243-4619-BD13-2F3CCD512681}"/>
    <cellStyle name="Comma 5 15 6 3" xfId="520" xr:uid="{5FA020D1-14FA-4B36-BEB4-A585064CFD5C}"/>
    <cellStyle name="Comma 5 15 6 3 2" xfId="996" xr:uid="{C805A6B9-412B-4EAD-BDCC-CF66FC870971}"/>
    <cellStyle name="Comma 5 15 6 4" xfId="894" xr:uid="{9BE8805C-6715-40C4-B986-B81CB260690C}"/>
    <cellStyle name="Comma 5 2" xfId="177" xr:uid="{00000000-0005-0000-0000-00006D000000}"/>
    <cellStyle name="Comma 5 2 2" xfId="256" xr:uid="{00000000-0005-0000-0000-00006E000000}"/>
    <cellStyle name="Comma 5 2 2 2" xfId="601" xr:uid="{0C8640C9-DBAA-4D16-8D08-0D3E3C24E71E}"/>
    <cellStyle name="Comma 5 2 2 2 2" xfId="1065" xr:uid="{A56B4B8D-B2E2-4E22-9123-22531F2F7010}"/>
    <cellStyle name="Comma 5 2 2 3" xfId="756" xr:uid="{DC6CE8C7-26DB-4F1F-80F3-1BB375651462}"/>
    <cellStyle name="Comma 5 2 2 3 2" xfId="1198" xr:uid="{15B059AC-5A8E-4186-97B6-79BB4950BA13}"/>
    <cellStyle name="Comma 5 2 2 3 3" xfId="812" xr:uid="{3AC89B2F-AC14-4718-927B-59B1C3894EBE}"/>
    <cellStyle name="Comma 5 2 2 4" xfId="871" xr:uid="{AFCECB7A-ECBE-4BD6-A604-C622DA70BBB9}"/>
    <cellStyle name="Comma 5 2 3" xfId="450" xr:uid="{021C337B-9C91-4248-BE19-9AF6C3064C89}"/>
    <cellStyle name="Comma 5 2 3 2" xfId="616" xr:uid="{1A0405EE-F840-43D3-B6EB-54EA4691430E}"/>
    <cellStyle name="Comma 5 2 3 2 2" xfId="1079" xr:uid="{1E2DF316-B408-44ED-8EDB-DDAD2D18418F}"/>
    <cellStyle name="Comma 5 2 3 3" xfId="939" xr:uid="{182D2349-996B-4CCB-BF80-F842F52CCA7A}"/>
    <cellStyle name="Comma 5 2 3 4" xfId="1212" xr:uid="{DF623198-39DE-4EFF-9DBD-6D26C9802A8F}"/>
    <cellStyle name="Comma 5 2 4" xfId="370" xr:uid="{BCE5BB64-991E-41A8-8A9E-4632794721EC}"/>
    <cellStyle name="Comma 5 2 4 2" xfId="926" xr:uid="{2B039AA7-59E8-44DF-89E6-87ABD73D9441}"/>
    <cellStyle name="Comma 5 2 5" xfId="590" xr:uid="{E8948650-383D-4004-8CF5-FDD24F486AB7}"/>
    <cellStyle name="Comma 5 2 5 2" xfId="1054" xr:uid="{300812A0-D7FF-4414-B370-E1159889D99E}"/>
    <cellStyle name="Comma 5 2 6" xfId="662" xr:uid="{1EDB4E14-4F72-4572-A85C-510C7E30736C}"/>
    <cellStyle name="Comma 5 2 6 2" xfId="1114" xr:uid="{A4FD46C9-A8AF-4CE0-95A5-85643CCAA7CC}"/>
    <cellStyle name="Comma 5 2 7" xfId="745" xr:uid="{2C138809-563C-4A8D-808C-4AE7EB18E047}"/>
    <cellStyle name="Comma 5 2 7 2" xfId="1187" xr:uid="{09A06CB3-4830-48D6-B64F-11A1E4EDD1A8}"/>
    <cellStyle name="Comma 5 2 7 3" xfId="802" xr:uid="{6ED438D1-4F92-4ACF-A698-0109FF2A60BD}"/>
    <cellStyle name="Comma 5 2 8" xfId="303" xr:uid="{7F562FCD-C359-4263-ADCA-FC6264D35FBC}"/>
    <cellStyle name="Comma 5 2 8 2" xfId="892" xr:uid="{2151FA6E-E965-49D5-9B95-124DCAE9B5D8}"/>
    <cellStyle name="Comma 5 2 9" xfId="861" xr:uid="{25384C61-761D-41C4-A29E-90C7EC6F543D}"/>
    <cellStyle name="Comma 5 3" xfId="178" xr:uid="{00000000-0005-0000-0000-00006F000000}"/>
    <cellStyle name="Comma 5 3 2" xfId="591" xr:uid="{47B76AB6-9154-4ED0-90E1-053DCBE93127}"/>
    <cellStyle name="Comma 5 3 2 2" xfId="1055" xr:uid="{3C281ECF-C035-4612-8825-60CD5385B07D}"/>
    <cellStyle name="Comma 5 3 3" xfId="668" xr:uid="{4728DABB-FDD6-40D3-9098-8D2E936C6C3D}"/>
    <cellStyle name="Comma 5 3 3 2" xfId="1117" xr:uid="{8AAF11B0-9094-4475-82A6-4B4D95DC26E3}"/>
    <cellStyle name="Comma 5 3 4" xfId="746" xr:uid="{9184D537-4C3A-4E81-870C-23D8EB07B72C}"/>
    <cellStyle name="Comma 5 3 4 2" xfId="1188" xr:uid="{881652E3-7B73-40F1-A06F-971E3A74E77F}"/>
    <cellStyle name="Comma 5 3 4 3" xfId="803" xr:uid="{2F010C0B-7B38-4C87-B34B-63A21AC26A78}"/>
    <cellStyle name="Comma 5 3 5" xfId="862" xr:uid="{23B503DD-467A-47B7-9939-BD9324B61ABA}"/>
    <cellStyle name="Comma 5 4" xfId="179" xr:uid="{00000000-0005-0000-0000-000070000000}"/>
    <cellStyle name="Comma 5 4 2" xfId="684" xr:uid="{D5395E8E-CDCA-4C2F-8B44-B1B008B7FBAE}"/>
    <cellStyle name="Comma 5 4 2 2" xfId="1130" xr:uid="{40CF8732-B672-4125-B33E-24CB45EDFE91}"/>
    <cellStyle name="Comma 5 5" xfId="180" xr:uid="{00000000-0005-0000-0000-000071000000}"/>
    <cellStyle name="Comma 5 5 2" xfId="699" xr:uid="{FE3281E5-CACE-4F89-9A0E-FAD58F29A6E1}"/>
    <cellStyle name="Comma 5 5 2 2" xfId="1141" xr:uid="{4BA9AFB9-E41A-4435-B8EF-829F2F0625B3}"/>
    <cellStyle name="Comma 5 6" xfId="181" xr:uid="{00000000-0005-0000-0000-000072000000}"/>
    <cellStyle name="Comma 5 7" xfId="137" xr:uid="{00000000-0005-0000-0000-000073000000}"/>
    <cellStyle name="Comma 5 7 2" xfId="572" xr:uid="{17E5DFF0-540F-440D-8310-BA44F6197E04}"/>
    <cellStyle name="Comma 5 7 2 2" xfId="1036" xr:uid="{48E63A66-7877-45EB-954E-766013B52220}"/>
    <cellStyle name="Comma 5 7 3" xfId="729" xr:uid="{CC78D0DF-9970-4FE3-9232-3D0661984FB0}"/>
    <cellStyle name="Comma 5 7 3 2" xfId="1171" xr:uid="{DA00E86D-EFA6-4115-BC44-61D8ECA72211}"/>
    <cellStyle name="Comma 5 7 3 3" xfId="786" xr:uid="{9A97B3F2-44BD-477F-A700-2A0525355C70}"/>
    <cellStyle name="Comma 5 7 4" xfId="842" xr:uid="{8B89F44C-FEB3-42F1-9A5E-19F12206F141}"/>
    <cellStyle name="Comma 5 8" xfId="402" xr:uid="{7012A95E-4BA5-4E8B-AE5F-B6A077B0FB83}"/>
    <cellStyle name="Comma 5 8 2" xfId="611" xr:uid="{C97643B0-68C2-4A42-9124-B833DB23A9BA}"/>
    <cellStyle name="Comma 5 8 2 2" xfId="1074" xr:uid="{FAE1D7D8-068D-4782-AA86-E619DFE09251}"/>
    <cellStyle name="Comma 5 8 3" xfId="934" xr:uid="{13D5D88F-C452-41A3-AA0C-A52F392ED756}"/>
    <cellStyle name="Comma 5 8 4" xfId="1037" xr:uid="{F690A8A0-B116-4121-8CD7-7230AC0F9CCE}"/>
    <cellStyle name="Comma 5 9" xfId="356" xr:uid="{1ADAD289-BA6C-4561-BD3E-CF76332E3B1A}"/>
    <cellStyle name="Comma 5 9 2" xfId="558" xr:uid="{F4717700-AE6F-419B-A492-7798C221B83E}"/>
    <cellStyle name="Comma 5 9 2 2" xfId="1025" xr:uid="{3FBCD241-9377-499F-9E7F-BF09C2B35961}"/>
    <cellStyle name="Comma 5 9 3" xfId="918" xr:uid="{1B58B92B-515E-4C3C-A007-B13BDB128BD8}"/>
    <cellStyle name="Comma 50" xfId="502" xr:uid="{A3B3BCB1-539E-42EC-9060-2D14F315382E}"/>
    <cellStyle name="Comma 50 2" xfId="979" xr:uid="{F5490F80-0674-4CCF-AC5D-7EA46BB07316}"/>
    <cellStyle name="Comma 51" xfId="509" xr:uid="{9288A919-B14A-4F6D-ACA7-3F1D03B82B88}"/>
    <cellStyle name="Comma 51 2" xfId="986" xr:uid="{927881D9-C074-4519-B681-A60EFB3B79FD}"/>
    <cellStyle name="Comma 52" xfId="514" xr:uid="{174953CB-634E-4807-AC7A-B4BC80B25BC2}"/>
    <cellStyle name="Comma 52 2" xfId="990" xr:uid="{B76DCD3F-6DD9-4E76-A3F1-A7AFCB2C3E1E}"/>
    <cellStyle name="Comma 53" xfId="599" xr:uid="{71016F61-063D-4451-9000-03D3B421EE72}"/>
    <cellStyle name="Comma 53 2" xfId="1063" xr:uid="{947A5D6F-8473-42E5-B778-07474FBDBD36}"/>
    <cellStyle name="Comma 54" xfId="637" xr:uid="{21E1B6D2-9E18-4BD0-B653-4B7D1B2DF827}"/>
    <cellStyle name="Comma 54 2" xfId="1096" xr:uid="{92FA0CBE-097A-4CA5-8BDB-E9DF18B259AE}"/>
    <cellStyle name="Comma 55" xfId="676" xr:uid="{A60B8578-F9DB-4B2B-ADF7-B7D20A6FD9A6}"/>
    <cellStyle name="Comma 55 2" xfId="1122" xr:uid="{FD223B2F-45DB-4007-B399-0E1D61DBDC87}"/>
    <cellStyle name="Comma 56" xfId="638" xr:uid="{F7C380F2-0096-47C4-B934-05D217EA967A}"/>
    <cellStyle name="Comma 56 2" xfId="1097" xr:uid="{76B41AED-598D-464C-9798-8189D4876593}"/>
    <cellStyle name="Comma 57" xfId="754" xr:uid="{BEEBB00E-CC4B-4BFD-8FD5-3FC68E12E204}"/>
    <cellStyle name="Comma 57 2" xfId="1196" xr:uid="{CC1FF074-E074-4272-B94E-BAE29A43ED5D}"/>
    <cellStyle name="Comma 58" xfId="876" xr:uid="{C1B7C44C-A0E7-478A-BF84-47D510A18A98}"/>
    <cellStyle name="Comma 59" xfId="858" xr:uid="{97B0AB53-BCF9-40AD-B8E8-C6C1917BEC32}"/>
    <cellStyle name="Comma 6" xfId="116" xr:uid="{00000000-0005-0000-0000-000074000000}"/>
    <cellStyle name="Comma 6 2" xfId="182" xr:uid="{00000000-0005-0000-0000-000075000000}"/>
    <cellStyle name="Comma 6 2 2" xfId="592" xr:uid="{F5B46760-0603-4529-8E47-6E8760C083C1}"/>
    <cellStyle name="Comma 6 2 2 2" xfId="1056" xr:uid="{AE56A635-DD4F-4A94-AA6A-95F27366A83A}"/>
    <cellStyle name="Comma 6 2 3" xfId="664" xr:uid="{6E6006DA-2E90-4CD5-8A01-C10A82FEC94C}"/>
    <cellStyle name="Comma 6 2 3 2" xfId="1115" xr:uid="{5FAE6E32-6218-4C7C-96AB-B261A8B66C24}"/>
    <cellStyle name="Comma 6 2 4" xfId="747" xr:uid="{D27DD695-8517-4DF2-8C42-C04BA0FF90C8}"/>
    <cellStyle name="Comma 6 2 4 2" xfId="1189" xr:uid="{094E8AD2-D50F-4E7B-A769-509422E6EBDA}"/>
    <cellStyle name="Comma 6 2 4 3" xfId="804" xr:uid="{126EAEE0-EA48-456D-9F2D-BDE0BE5040E8}"/>
    <cellStyle name="Comma 6 2 5" xfId="863" xr:uid="{12448551-8E9E-47BF-A413-B692A2DD88A6}"/>
    <cellStyle name="Comma 6 3" xfId="431" xr:uid="{EE09F42B-C676-470A-8EDC-0D9A633677EA}"/>
    <cellStyle name="Comma 6 3 2" xfId="612" xr:uid="{94D77BBF-4DEC-4707-AAE8-1D1903FB9A73}"/>
    <cellStyle name="Comma 6 3 2 2" xfId="1075" xr:uid="{272265C5-557E-44FB-995A-640F5B8EE72D}"/>
    <cellStyle name="Comma 6 3 3" xfId="691" xr:uid="{2192E51C-8F8A-4BD5-95C2-816CDE08B36E}"/>
    <cellStyle name="Comma 6 3 3 2" xfId="1134" xr:uid="{29EFD732-7C7C-471D-A521-1802BE1EEB32}"/>
    <cellStyle name="Comma 6 3 4" xfId="762" xr:uid="{7ACED08B-254B-4CB5-A8BC-B575D3F47A58}"/>
    <cellStyle name="Comma 6 3 4 2" xfId="1204" xr:uid="{A04E3E33-A6ED-49B8-985C-369884E8F904}"/>
    <cellStyle name="Comma 6 3 4 3" xfId="818" xr:uid="{F0A73DC9-901B-4AC8-B60A-FB500FEEAC9C}"/>
    <cellStyle name="Comma 6 3 5" xfId="935" xr:uid="{49B7E3C8-E662-4AA9-B13E-39A7DED0D1FC}"/>
    <cellStyle name="Comma 6 4" xfId="360" xr:uid="{D5BD7134-14B0-447B-9135-F1C653005CDF}"/>
    <cellStyle name="Comma 6 4 2" xfId="563" xr:uid="{78AD4CD6-402A-4A6D-B0D7-13C71701F493}"/>
    <cellStyle name="Comma 6 4 2 2" xfId="1027" xr:uid="{7E8B91A6-5DB4-4422-BF15-5B7CE5FD7466}"/>
    <cellStyle name="Comma 6 4 3" xfId="704" xr:uid="{2F8403E7-C69F-4C11-917E-884EE3D9D2BE}"/>
    <cellStyle name="Comma 6 4 3 2" xfId="1146" xr:uid="{2B667A69-8211-4519-8BB1-08F003411244}"/>
    <cellStyle name="Comma 6 4 4" xfId="920" xr:uid="{BBCC4A14-ADED-48FF-AAC3-C708F4306C9A}"/>
    <cellStyle name="Comma 6 5" xfId="533" xr:uid="{1DBBE2EE-78E0-4F0D-B7C3-FC9194DB617C}"/>
    <cellStyle name="Comma 6 5 2" xfId="712" xr:uid="{A8610B21-B613-4F1C-ADFC-0DCBCA91D982}"/>
    <cellStyle name="Comma 6 5 2 2" xfId="1154" xr:uid="{CBC2938F-4E7E-4156-9A91-8B0DB7FB7C09}"/>
    <cellStyle name="Comma 6 5 2 3" xfId="772" xr:uid="{7DD970FF-B16F-4BA1-A9D0-E5B435BDFF75}"/>
    <cellStyle name="Comma 6 5 3" xfId="1009" xr:uid="{EFBE6D7B-7CA0-4E58-B773-73823DE91EE2}"/>
    <cellStyle name="Comma 6 6" xfId="658" xr:uid="{A3B97966-21E3-45DA-A56A-3A02ECCA6394}"/>
    <cellStyle name="Comma 6 6 2" xfId="1113" xr:uid="{5F6F5DEC-DC71-4502-B28C-B26E588E840C}"/>
    <cellStyle name="Comma 6 7" xfId="720" xr:uid="{0A5D7AF5-C690-4B35-866F-D7CCC14DAFCF}"/>
    <cellStyle name="Comma 6 7 2" xfId="1162" xr:uid="{8E6BB0F5-7991-4002-951D-11A3A91B7F55}"/>
    <cellStyle name="Comma 6 7 3" xfId="777" xr:uid="{2CB71D1A-4363-4EA0-A9F0-7468FE18AE1A}"/>
    <cellStyle name="Comma 6 8" xfId="328" xr:uid="{EAC9C8A2-2A7B-436B-847A-6D3807B4F424}"/>
    <cellStyle name="Comma 6 8 2" xfId="907" xr:uid="{D164E147-66D6-42BF-8F3F-92AEEC1B1BAA}"/>
    <cellStyle name="Comma 6 9" xfId="833" xr:uid="{7DCCE287-AD7D-45D7-80DB-F45CBFDFB580}"/>
    <cellStyle name="Comma 60" xfId="827" xr:uid="{D1286337-428F-45D8-B3C3-67AE7B6842CC}"/>
    <cellStyle name="Comma 7" xfId="183" xr:uid="{00000000-0005-0000-0000-000076000000}"/>
    <cellStyle name="Comma 7 10" xfId="864" xr:uid="{D87F33D2-237E-4010-A895-F493F4821115}"/>
    <cellStyle name="Comma 7 2" xfId="184" xr:uid="{00000000-0005-0000-0000-000077000000}"/>
    <cellStyle name="Comma 7 3" xfId="446" xr:uid="{6204C0B2-56A8-408A-A5AA-85F9F783AFA2}"/>
    <cellStyle name="Comma 7 3 2" xfId="613" xr:uid="{CBB76733-29CB-475D-8441-B8E94976A0AC}"/>
    <cellStyle name="Comma 7 3 2 2" xfId="1076" xr:uid="{FC913710-39E9-48A8-A0CF-D8E926E188B0}"/>
    <cellStyle name="Comma 7 3 3" xfId="763" xr:uid="{77A1C64C-602A-4B6D-9F2C-F08B60F62287}"/>
    <cellStyle name="Comma 7 3 3 2" xfId="1205" xr:uid="{CE0676E9-B2E4-4BEF-B954-6BDF40C48D95}"/>
    <cellStyle name="Comma 7 3 3 3" xfId="819" xr:uid="{8621186F-1D50-4516-83B4-986F43599380}"/>
    <cellStyle name="Comma 7 3 4" xfId="936" xr:uid="{0B336E12-4FE0-4972-AE15-A59CD39C5E2B}"/>
    <cellStyle name="Comma 7 4" xfId="466" xr:uid="{171F2E2D-9DB2-45EA-BA60-FB59C1CDC83D}"/>
    <cellStyle name="Comma 7 4 2" xfId="625" xr:uid="{FED6CFF5-F820-4AD0-828A-0DB8D001E1E7}"/>
    <cellStyle name="Comma 7 4 2 2" xfId="1088" xr:uid="{9687247C-446A-4542-BA0B-3AB2E98B5AA3}"/>
    <cellStyle name="Comma 7 4 3" xfId="769" xr:uid="{DAD21FEE-9055-409C-96A3-866AE2311477}"/>
    <cellStyle name="Comma 7 4 3 2" xfId="1211" xr:uid="{3AA23171-50BF-4B13-B595-6CADB7555008}"/>
    <cellStyle name="Comma 7 4 3 3" xfId="825" xr:uid="{3BC740B6-E365-40B8-AB8A-6311A42B55F9}"/>
    <cellStyle name="Comma 7 4 4" xfId="948" xr:uid="{1CA4F29F-BA7D-473C-B271-2536E7AD6961}"/>
    <cellStyle name="Comma 7 5" xfId="371" xr:uid="{8AF464DE-ADDA-47FE-861F-4D886320D8C8}"/>
    <cellStyle name="Comma 7 5 2" xfId="593" xr:uid="{AD925CAA-B100-48F8-AA62-DE284A524D7C}"/>
    <cellStyle name="Comma 7 5 2 2" xfId="1057" xr:uid="{6AF0F23F-D185-4EAA-8D55-0BDF735BF537}"/>
    <cellStyle name="Comma 7 5 3" xfId="927" xr:uid="{9084B948-376F-47B3-B7BD-F6EB2A6965F6}"/>
    <cellStyle name="Comma 7 6" xfId="534" xr:uid="{1E612FCB-5F7C-4E96-8D5B-328417273835}"/>
    <cellStyle name="Comma 7 6 2" xfId="1010" xr:uid="{316A6CFC-2858-4B5C-A677-26C7D523C670}"/>
    <cellStyle name="Comma 7 7" xfId="669" xr:uid="{E9BEF586-644F-4C1A-AB2E-8780BCEB1E9B}"/>
    <cellStyle name="Comma 7 7 2" xfId="1118" xr:uid="{3D671074-C9D1-4098-A50A-B08DE16464F9}"/>
    <cellStyle name="Comma 7 8" xfId="748" xr:uid="{61B6A7E8-4E9D-4182-A889-DA71FACF9FE6}"/>
    <cellStyle name="Comma 7 8 2" xfId="1190" xr:uid="{601474EB-BC7A-4DA1-B775-625C411B6F0F}"/>
    <cellStyle name="Comma 7 8 3" xfId="805" xr:uid="{E5701F76-5B8C-4C93-8B46-30742323D0CF}"/>
    <cellStyle name="Comma 7 9" xfId="330" xr:uid="{6D1D45E3-9BEA-4AA5-BE68-AB6889DF365C}"/>
    <cellStyle name="Comma 7 9 2" xfId="908" xr:uid="{63491489-17B6-47BB-8424-CCAB1AA500D9}"/>
    <cellStyle name="Comma 8" xfId="185" xr:uid="{00000000-0005-0000-0000-000078000000}"/>
    <cellStyle name="Comma 8 2" xfId="186" xr:uid="{00000000-0005-0000-0000-000079000000}"/>
    <cellStyle name="Comma 8 3" xfId="187" xr:uid="{00000000-0005-0000-0000-00007A000000}"/>
    <cellStyle name="Comma 8 4" xfId="188" xr:uid="{00000000-0005-0000-0000-00007B000000}"/>
    <cellStyle name="Comma 8 5" xfId="451" xr:uid="{19C914C1-1429-4E81-98EB-4A3783481C4C}"/>
    <cellStyle name="Comma 8 5 2" xfId="617" xr:uid="{E0A3C8E5-4C3E-48F7-80AB-25538C9A810C}"/>
    <cellStyle name="Comma 8 5 2 2" xfId="1080" xr:uid="{7BEF7904-F8F2-49EC-BE58-E845B70DE610}"/>
    <cellStyle name="Comma 8 5 3" xfId="764" xr:uid="{7C178E09-ECF0-4C2D-A1D2-706D44660FB4}"/>
    <cellStyle name="Comma 8 5 3 2" xfId="1206" xr:uid="{C825138D-91C9-4862-9E9C-F18F7E7767F0}"/>
    <cellStyle name="Comma 8 5 3 3" xfId="820" xr:uid="{B19CAECF-3C03-46A3-B9A7-BBFA1F224512}"/>
    <cellStyle name="Comma 8 5 4" xfId="940" xr:uid="{02439E5F-5E10-4E85-888C-C7700F24CB09}"/>
    <cellStyle name="Comma 8 6" xfId="372" xr:uid="{F096BE49-CDBD-4AB1-B786-996AF71B8509}"/>
    <cellStyle name="Comma 8 7" xfId="538" xr:uid="{3727E699-F335-4E68-A358-687DC59F58B8}"/>
    <cellStyle name="Comma 8 7 2" xfId="1013" xr:uid="{B210C671-6910-48F8-B3EE-D25DB76F73D2}"/>
    <cellStyle name="Comma 8 8" xfId="666" xr:uid="{6583DB71-DC1B-466E-8429-791FC47F5BDB}"/>
    <cellStyle name="Comma 8 8 2" xfId="1116" xr:uid="{3FB24B39-B133-4106-A519-674A390EE98E}"/>
    <cellStyle name="Comma 8 9" xfId="290" xr:uid="{4D6F356C-DE8C-4489-BBF8-BC5842D27FCE}"/>
    <cellStyle name="Comma 8 9 2" xfId="889" xr:uid="{F7063628-20F6-4313-A1AF-6CDABDC6FDC9}"/>
    <cellStyle name="Comma 9" xfId="189" xr:uid="{00000000-0005-0000-0000-00007C000000}"/>
    <cellStyle name="Comma 9 2" xfId="452" xr:uid="{80F67350-E413-40A6-BF3E-5B8AEEDDA5EF}"/>
    <cellStyle name="Comma 9 2 2" xfId="618" xr:uid="{502AD9A8-0DE1-4B83-9004-EAC0CB93EFFC}"/>
    <cellStyle name="Comma 9 2 2 2" xfId="1081" xr:uid="{C653BC60-DB88-42BD-876F-B445685CBF05}"/>
    <cellStyle name="Comma 9 2 3" xfId="765" xr:uid="{307C1123-A005-4A4C-8AB8-5D17F95486FA}"/>
    <cellStyle name="Comma 9 2 3 2" xfId="1207" xr:uid="{6D5F3197-78CF-4120-AAED-1548B4D91ABA}"/>
    <cellStyle name="Comma 9 2 3 3" xfId="821" xr:uid="{EE05FBBF-DC78-477E-8521-668436B32349}"/>
    <cellStyle name="Comma 9 2 4" xfId="941" xr:uid="{A423F0E6-5FE2-4D33-9D59-53A5292F5337}"/>
    <cellStyle name="Comma 9 3" xfId="594" xr:uid="{996DF79B-69DB-4664-AFD2-B0A57242817C}"/>
    <cellStyle name="Comma 9 3 2" xfId="1058" xr:uid="{D050F8C4-68CD-4072-AE20-2A6431A1176F}"/>
    <cellStyle name="Comma 9 4" xfId="546" xr:uid="{C00EFDA0-A149-4D4E-A408-8306B18B4037}"/>
    <cellStyle name="Comma 9 4 2" xfId="1016" xr:uid="{127E856D-CEFE-4AE5-B927-3B6BBE2FAD55}"/>
    <cellStyle name="Comma 9 5" xfId="672" xr:uid="{F6CF1DAD-BF03-4EEE-B88E-A174F71C389A}"/>
    <cellStyle name="Comma 9 5 2" xfId="1120" xr:uid="{C6001EAC-DAE8-4A51-BD0C-DC17BFA5365F}"/>
    <cellStyle name="Comma 9 6" xfId="749" xr:uid="{DC2F4DED-D9B9-482B-A345-5D3B2379D335}"/>
    <cellStyle name="Comma 9 6 2" xfId="1191" xr:uid="{4CDF9D06-5E85-4607-8A66-66A5AA640F9D}"/>
    <cellStyle name="Comma 9 6 2 2 2 2 2" xfId="285" xr:uid="{69EAA9B6-1566-4498-B912-454B034D7512}"/>
    <cellStyle name="Comma 9 6 2 2 2 2 2 2" xfId="885" xr:uid="{A40A2B29-2DF0-4540-A203-91C30F08909A}"/>
    <cellStyle name="Comma 9 6 3" xfId="806" xr:uid="{FFDBB731-0DE8-4DEE-AC31-CF807EF7597F}"/>
    <cellStyle name="Comma 9 7" xfId="865" xr:uid="{15E50C7D-95B1-451D-92EF-3615FC8509FF}"/>
    <cellStyle name="comma zerodec" xfId="7" xr:uid="{00000000-0005-0000-0000-00007D000000}"/>
    <cellStyle name="Comma_Cashflow megachem 2" xfId="263" xr:uid="{61375AD3-2CF8-4923-A46E-308BC43176BF}"/>
    <cellStyle name="Currency 2" xfId="31" xr:uid="{00000000-0005-0000-0000-00007E000000}"/>
    <cellStyle name="Currency1" xfId="8" xr:uid="{00000000-0005-0000-0000-00007F000000}"/>
    <cellStyle name="Dollar (zero dec)" xfId="9" xr:uid="{00000000-0005-0000-0000-000080000000}"/>
    <cellStyle name="Explanatory Text 2" xfId="92" xr:uid="{00000000-0005-0000-0000-000081000000}"/>
    <cellStyle name="Explanatory Text 2 2" xfId="432" xr:uid="{6C277900-7323-494F-8DA1-5B19BF0AA61E}"/>
    <cellStyle name="Explanatory Text 3" xfId="93" xr:uid="{00000000-0005-0000-0000-000082000000}"/>
    <cellStyle name="Followed Hyperlink" xfId="267" xr:uid="{5A30D584-F072-4185-A18F-68C9ED868BA6}"/>
    <cellStyle name="Followed Hyperlink 2" xfId="299" xr:uid="{2EFA8694-6F8B-4A92-9900-92172BDF11ED}"/>
    <cellStyle name="Good 2" xfId="94" xr:uid="{00000000-0005-0000-0000-000083000000}"/>
    <cellStyle name="Good 2 2" xfId="433" xr:uid="{CEB29A62-0D51-4048-A4B7-E7CCEE7C4726}"/>
    <cellStyle name="Good 3" xfId="95" xr:uid="{00000000-0005-0000-0000-000084000000}"/>
    <cellStyle name="Grey" xfId="10" xr:uid="{00000000-0005-0000-0000-000085000000}"/>
    <cellStyle name="Heading 1 2" xfId="96" xr:uid="{00000000-0005-0000-0000-000086000000}"/>
    <cellStyle name="Heading 1 2 2" xfId="434" xr:uid="{DD3FDD89-C1B5-43E4-8EB4-761DD2B80B45}"/>
    <cellStyle name="Heading 2 2" xfId="97" xr:uid="{00000000-0005-0000-0000-000087000000}"/>
    <cellStyle name="Heading 2 2 2" xfId="435" xr:uid="{75574229-9F41-45D8-82E8-457DB1DC94A0}"/>
    <cellStyle name="Heading 3 2" xfId="98" xr:uid="{00000000-0005-0000-0000-000088000000}"/>
    <cellStyle name="Heading 3 2 2" xfId="436" xr:uid="{E5B30DBD-770B-409B-BE07-62783D2DD54B}"/>
    <cellStyle name="Heading 4 2" xfId="99" xr:uid="{00000000-0005-0000-0000-000089000000}"/>
    <cellStyle name="Heading 4 2 2" xfId="437" xr:uid="{0139CAD4-D22D-48BA-AA3B-26EDD7997213}"/>
    <cellStyle name="Hyperlink" xfId="269" xr:uid="{CF76867C-5BC2-4CF4-8AF9-C32F85C9CADD}"/>
    <cellStyle name="Hyperlink 10" xfId="314" xr:uid="{AE204E03-674D-49C4-A58A-F03A404322AF}"/>
    <cellStyle name="Hyperlink 14" xfId="307" xr:uid="{0A59AEC8-017A-433F-9A8B-F4C776BC76F8}"/>
    <cellStyle name="Hyperlink 2" xfId="28" xr:uid="{00000000-0005-0000-0000-00008A000000}"/>
    <cellStyle name="Hyperlink 2 2" xfId="301" xr:uid="{72B12510-2167-41E4-A994-CD38C765A5A8}"/>
    <cellStyle name="Hyperlink 2 2 2" xfId="468" xr:uid="{EF971266-57E7-4BD3-AB4E-6C93B2DDE420}"/>
    <cellStyle name="Hyperlink 2 2 2 2" xfId="690" xr:uid="{CFB4580E-1B3C-494D-B40C-444D035884A3}"/>
    <cellStyle name="Hyperlink 2 2 3" xfId="544" xr:uid="{17B60029-9B81-484D-BCB3-958D5B1066BA}"/>
    <cellStyle name="Hyperlink 2 2 3 2" xfId="275" xr:uid="{80BD4C34-C5FB-46DF-925B-C561F6AE560C}"/>
    <cellStyle name="Hyperlink 2 3" xfId="354" xr:uid="{9EE0D0E0-0F34-4FEE-95AA-33D8F2F9C27D}"/>
    <cellStyle name="Hyperlink 2 3 2" xfId="541" xr:uid="{71007925-2C63-4834-84F4-D1D1FD849E80}"/>
    <cellStyle name="Hyperlink 2 3 2 2" xfId="696" xr:uid="{0EAD541D-2677-430B-91ED-8F244F1ECC4C}"/>
    <cellStyle name="Hyperlink 2 3 3" xfId="661" xr:uid="{05B4FD29-C632-4652-9EE7-501AABB88492}"/>
    <cellStyle name="Hyperlink 2 4" xfId="347" xr:uid="{17EFDB79-EE9C-49CA-B55A-4AC17498DD2F}"/>
    <cellStyle name="Hyperlink 2 4 2" xfId="688" xr:uid="{00AF0674-C6FF-4166-AF35-E5B4D9D16234}"/>
    <cellStyle name="Hyperlink 2 5" xfId="556" xr:uid="{89E01BD1-0CF4-481F-980E-02711A3C4448}"/>
    <cellStyle name="Hyperlink 2 6" xfId="272" xr:uid="{AACF0236-64E6-48F4-993B-469C89AE934B}"/>
    <cellStyle name="Hyperlink 3" xfId="254" xr:uid="{00000000-0005-0000-0000-00008B000000}"/>
    <cellStyle name="Hyperlink 3 2" xfId="325" xr:uid="{744878B1-D1AB-438D-B7C4-07AE0D5A0DA2}"/>
    <cellStyle name="Hyperlink 3 2 2" xfId="663" xr:uid="{29CD10BB-D927-4E62-9CA9-8A66BDBEEECB}"/>
    <cellStyle name="Hyperlink 3 3" xfId="378" xr:uid="{C0C664FD-2E58-47D6-9E0A-25D576F3004B}"/>
    <cellStyle name="Hyperlink 3 4" xfId="646" xr:uid="{6A3F14FC-19BA-48D0-ADEA-FCE74BC3E115}"/>
    <cellStyle name="Hyperlink 3 5" xfId="302" xr:uid="{AAFECCE6-8B98-4A04-9251-E32EC6B09DCE}"/>
    <cellStyle name="Hyperlink 4" xfId="300" xr:uid="{2DA87B84-EB5B-41DF-9253-E1AF89C50381}"/>
    <cellStyle name="Hyperlink 5" xfId="537" xr:uid="{F693800E-1E0A-424C-9BF3-D5C0EB10CCFE}"/>
    <cellStyle name="Input [yellow]" xfId="11" xr:uid="{00000000-0005-0000-0000-00008C000000}"/>
    <cellStyle name="Input 2" xfId="100" xr:uid="{00000000-0005-0000-0000-00008D000000}"/>
    <cellStyle name="Input 2 2" xfId="438" xr:uid="{05D373FB-DEDD-4F88-8F06-7809122D9D09}"/>
    <cellStyle name="Input 3" xfId="101" xr:uid="{00000000-0005-0000-0000-00008E000000}"/>
    <cellStyle name="Linked Cell 2" xfId="102" xr:uid="{00000000-0005-0000-0000-00008F000000}"/>
    <cellStyle name="Linked Cell 2 2" xfId="439" xr:uid="{DF452BFE-E093-455F-82EB-FDF14423F28F}"/>
    <cellStyle name="Linked Cell 3" xfId="103" xr:uid="{00000000-0005-0000-0000-000090000000}"/>
    <cellStyle name="Neutral 2" xfId="104" xr:uid="{00000000-0005-0000-0000-000091000000}"/>
    <cellStyle name="Neutral 2 2" xfId="440" xr:uid="{A461E65F-76C1-49D4-81CE-B513232CDD04}"/>
    <cellStyle name="Neutral 3" xfId="105" xr:uid="{00000000-0005-0000-0000-000092000000}"/>
    <cellStyle name="no dec" xfId="12" xr:uid="{00000000-0005-0000-0000-000093000000}"/>
    <cellStyle name="Normal" xfId="0" builtinId="0"/>
    <cellStyle name="Normal - Style1" xfId="13" xr:uid="{00000000-0005-0000-0000-000095000000}"/>
    <cellStyle name="Normal 10" xfId="190" xr:uid="{00000000-0005-0000-0000-000096000000}"/>
    <cellStyle name="Normal 10 2 2 2 3" xfId="318" xr:uid="{6ADD2779-3DC5-4197-990C-C1220D4AE47E}"/>
    <cellStyle name="Normal 10 2 3 2 4" xfId="319" xr:uid="{C90D00A8-FD08-45A4-8AD8-BA2B5BDFA0DB}"/>
    <cellStyle name="Normal 10 4" xfId="345" xr:uid="{5C769DF8-A015-4FD6-93A9-C89F913C470E}"/>
    <cellStyle name="Normal 11" xfId="191" xr:uid="{00000000-0005-0000-0000-000097000000}"/>
    <cellStyle name="Normal 117" xfId="279" xr:uid="{59F84E52-C157-43F5-918D-FAEAC7B2018C}"/>
    <cellStyle name="Normal 12" xfId="192" xr:uid="{00000000-0005-0000-0000-000098000000}"/>
    <cellStyle name="Normal 12 2 3" xfId="651" xr:uid="{9E964890-796E-4111-899D-62B5B9E9BAEB}"/>
    <cellStyle name="Normal 12 2 4" xfId="317" xr:uid="{5902E481-6655-4C7D-8945-7C95FCF723B2}"/>
    <cellStyle name="Normal 13" xfId="193" xr:uid="{00000000-0005-0000-0000-000099000000}"/>
    <cellStyle name="Normal 13 2" xfId="644" xr:uid="{42FBDE72-9F88-4E9C-B5D9-160AD95B68F6}"/>
    <cellStyle name="Normal 14" xfId="194" xr:uid="{00000000-0005-0000-0000-00009A000000}"/>
    <cellStyle name="Normal 14 2" xfId="388" xr:uid="{357A5BF2-48F0-4247-B2D6-919CE636CB9E}"/>
    <cellStyle name="Normal 15" xfId="195" xr:uid="{00000000-0005-0000-0000-00009B000000}"/>
    <cellStyle name="Normal 15 2" xfId="389" xr:uid="{7F7C13B3-E9B0-498A-ACB1-07C913EB95E1}"/>
    <cellStyle name="Normal 16" xfId="196" xr:uid="{00000000-0005-0000-0000-00009C000000}"/>
    <cellStyle name="Normal 16 2" xfId="390" xr:uid="{D56144F2-F01D-4EB8-8629-DC22B8B7170E}"/>
    <cellStyle name="Normal 17" xfId="197" xr:uid="{00000000-0005-0000-0000-00009D000000}"/>
    <cellStyle name="Normal 17 2" xfId="391" xr:uid="{710CB30F-9588-42B8-9ACA-B377CC058B14}"/>
    <cellStyle name="Normal 18" xfId="198" xr:uid="{00000000-0005-0000-0000-00009E000000}"/>
    <cellStyle name="Normal 18 2" xfId="392" xr:uid="{95AF4B34-C1AD-4FBF-AFCC-96EE5EA243CD}"/>
    <cellStyle name="Normal 18 3" xfId="384" xr:uid="{491C16B2-BD54-4C44-A40A-2ED717AD6839}"/>
    <cellStyle name="Normal 19" xfId="199" xr:uid="{00000000-0005-0000-0000-00009F000000}"/>
    <cellStyle name="Normal 19 2" xfId="281" xr:uid="{8566A81C-2696-48CE-A61E-BDAC8BE71974}"/>
    <cellStyle name="Normal 19 2 2" xfId="393" xr:uid="{5CF4B011-AE56-4E40-9045-E5E3348D025E}"/>
    <cellStyle name="Normal 2" xfId="1" xr:uid="{00000000-0005-0000-0000-0000A0000000}"/>
    <cellStyle name="Normal 2 12" xfId="686" xr:uid="{59281657-CE73-4BB8-A6AA-F54014C5AAE0}"/>
    <cellStyle name="Normal 2 2" xfId="5" xr:uid="{00000000-0005-0000-0000-0000A1000000}"/>
    <cellStyle name="Normal 2 2 2" xfId="32" xr:uid="{00000000-0005-0000-0000-0000A2000000}"/>
    <cellStyle name="Normal 2 2 2 2" xfId="118" xr:uid="{00000000-0005-0000-0000-0000A3000000}"/>
    <cellStyle name="Normal 2 2 2 2 2" xfId="361" xr:uid="{9573A0C2-9D85-4D06-85E8-B219B2388350}"/>
    <cellStyle name="Normal 2 2 2 2 3" xfId="343" xr:uid="{7002C694-9BC0-4C77-86F0-ACA760A54141}"/>
    <cellStyle name="Normal 2 2 2 3" xfId="201" xr:uid="{00000000-0005-0000-0000-0000A4000000}"/>
    <cellStyle name="Normal 2 2 2 4" xfId="202" xr:uid="{00000000-0005-0000-0000-0000A5000000}"/>
    <cellStyle name="Normal 2 2 2 5" xfId="200" xr:uid="{00000000-0005-0000-0000-0000A6000000}"/>
    <cellStyle name="Normal 2 2 2 6" xfId="448" xr:uid="{3C266BF9-4F30-4EFA-9749-58363FCF41B9}"/>
    <cellStyle name="Normal 2 2 3" xfId="203" xr:uid="{00000000-0005-0000-0000-0000A7000000}"/>
    <cellStyle name="Normal 2 2 4" xfId="204" xr:uid="{00000000-0005-0000-0000-0000A8000000}"/>
    <cellStyle name="Normal 2 2 5" xfId="205" xr:uid="{00000000-0005-0000-0000-0000A9000000}"/>
    <cellStyle name="Normal 2 2 6" xfId="339" xr:uid="{85EC999A-4EC4-4A51-A71E-42686777AD90}"/>
    <cellStyle name="Normal 2 3" xfId="26" xr:uid="{00000000-0005-0000-0000-0000AA000000}"/>
    <cellStyle name="Normal 2 3 2" xfId="333" xr:uid="{1AE52544-159D-42D3-9707-E67E95D4A708}"/>
    <cellStyle name="Normal 2 3 3" xfId="296" xr:uid="{4F72038C-0F2D-4E12-80CB-680BF1AEEEEA}"/>
    <cellStyle name="Normal 2 3 4" xfId="289" xr:uid="{06900BDB-7890-4473-93A9-DCD80255D924}"/>
    <cellStyle name="Normal 2 3 4 2" xfId="282" xr:uid="{8ACA054C-A327-43C6-955F-5BCE25429637}"/>
    <cellStyle name="Normal 2 4" xfId="206" xr:uid="{00000000-0005-0000-0000-0000AB000000}"/>
    <cellStyle name="Normal 2 4 2" xfId="398" xr:uid="{B0302D97-0CB3-4038-AB9B-63E95E21A318}"/>
    <cellStyle name="Normal 2 4 3" xfId="472" xr:uid="{4F240D87-26DD-412A-8D9C-F03C20EE040A}"/>
    <cellStyle name="Normal 2 4 4" xfId="373" xr:uid="{77E04160-2BB5-4708-B769-745745BC68C3}"/>
    <cellStyle name="Normal 2 4 5" xfId="291" xr:uid="{EE877577-097A-49E5-BA6A-C22DEB0662CC}"/>
    <cellStyle name="Normal 2 5" xfId="207" xr:uid="{00000000-0005-0000-0000-0000AC000000}"/>
    <cellStyle name="Normal 2 6" xfId="208" xr:uid="{00000000-0005-0000-0000-0000AD000000}"/>
    <cellStyle name="Normal 2 7" xfId="209" xr:uid="{00000000-0005-0000-0000-0000AE000000}"/>
    <cellStyle name="Normal 2 8" xfId="210" xr:uid="{00000000-0005-0000-0000-0000AF000000}"/>
    <cellStyle name="Normal 2 9" xfId="211" xr:uid="{00000000-0005-0000-0000-0000B0000000}"/>
    <cellStyle name="Normal 20" xfId="212" xr:uid="{00000000-0005-0000-0000-0000B1000000}"/>
    <cellStyle name="Normal 20 2" xfId="394" xr:uid="{0AF5F5E9-5B19-4C10-A1B4-89FD35BA64D6}"/>
    <cellStyle name="Normal 21" xfId="120" xr:uid="{00000000-0005-0000-0000-0000B2000000}"/>
    <cellStyle name="Normal 22" xfId="253" xr:uid="{00000000-0005-0000-0000-0000B3000000}"/>
    <cellStyle name="Normal 22 2" xfId="382" xr:uid="{D93FBE2F-2D5A-4107-8DB6-7886268DBF83}"/>
    <cellStyle name="Normal 23" xfId="258" xr:uid="{00000000-0005-0000-0000-0000B4000000}"/>
    <cellStyle name="Normal 24" xfId="117" xr:uid="{00000000-0005-0000-0000-0000B5000000}"/>
    <cellStyle name="Normal 25" xfId="474" xr:uid="{1A16D74F-F731-48E4-B9FB-ACA63FEACB12}"/>
    <cellStyle name="Normal 26" xfId="280" xr:uid="{6F25BBFE-B173-402A-8E37-4C4ED0BA616F}"/>
    <cellStyle name="Normal 27" xfId="387" xr:uid="{E3E9E2DB-3401-448D-9C4A-6A2B71CA6C38}"/>
    <cellStyle name="Normal 28" xfId="498" xr:uid="{23686C38-896E-463D-870F-A32970021528}"/>
    <cellStyle name="Normal 28 2" xfId="629" xr:uid="{E6C56FCD-BE7C-400D-9A9B-65D5C23C6712}"/>
    <cellStyle name="Normal 29" xfId="636" xr:uid="{28A88C97-B30F-445D-B143-5D8ECABD37BB}"/>
    <cellStyle name="Normal 3" xfId="4" xr:uid="{00000000-0005-0000-0000-0000B6000000}"/>
    <cellStyle name="Normal 3 2" xfId="14" xr:uid="{00000000-0005-0000-0000-0000B7000000}"/>
    <cellStyle name="Normal 3 2 2" xfId="115" xr:uid="{00000000-0005-0000-0000-0000B8000000}"/>
    <cellStyle name="Normal 3 2 3" xfId="350" xr:uid="{F5D03D30-F58A-4222-A347-DA7E32DE4F31}"/>
    <cellStyle name="Normal 3 3" xfId="15" xr:uid="{00000000-0005-0000-0000-0000B9000000}"/>
    <cellStyle name="Normal 3 3 13" xfId="460" xr:uid="{6DD141F0-7AC2-4055-BC58-3676DDDB7985}"/>
    <cellStyle name="Normal 3 3 2" xfId="213" xr:uid="{00000000-0005-0000-0000-0000BA000000}"/>
    <cellStyle name="Normal 3 3 2 2" xfId="374" xr:uid="{0F4242AC-4747-46A7-987B-09D5C009FC61}"/>
    <cellStyle name="Normal 3 3 2 3" xfId="329" xr:uid="{0863FBED-9F01-4F0F-800A-0905B3226C4D}"/>
    <cellStyle name="Normal 3 3 3" xfId="351" xr:uid="{436256D4-17B8-45AC-A588-575B6DEA307C}"/>
    <cellStyle name="Normal 3 3 4" xfId="268" xr:uid="{53233F83-E877-4E7D-961B-00D7D2A39DB1}"/>
    <cellStyle name="Normal 3 4" xfId="27" xr:uid="{00000000-0005-0000-0000-0000BB000000}"/>
    <cellStyle name="Normal 3 4 2" xfId="260" xr:uid="{00000000-0005-0000-0000-0000BC000000}"/>
    <cellStyle name="Normal 3 4 3" xfId="353" xr:uid="{5B81EC5D-90DC-4005-8D73-6FADBB63FD8D}"/>
    <cellStyle name="Normal 3 4 4" xfId="297" xr:uid="{CAEC2A06-542B-4AEA-9BAF-CA97C96B53C6}"/>
    <cellStyle name="Normal 3 5" xfId="114" xr:uid="{00000000-0005-0000-0000-0000BD000000}"/>
    <cellStyle name="Normal 3 5 2" xfId="359" xr:uid="{D2DE0929-20AC-45A8-BADD-94A29710057A}"/>
    <cellStyle name="Normal 3 5 3" xfId="293" xr:uid="{071E528C-E7A6-4033-853E-DE2BE4E2D070}"/>
    <cellStyle name="Normal 3 6" xfId="123" xr:uid="{00000000-0005-0000-0000-0000BE000000}"/>
    <cellStyle name="Normal 3 7" xfId="401" xr:uid="{85153959-4CD7-4DAC-9CF9-A4E5660B95C6}"/>
    <cellStyle name="Normal 3 7 2" xfId="610" xr:uid="{E57B9B9C-4CF9-4AB1-A978-41C4618F3EF1}"/>
    <cellStyle name="Normal 3 7 3" xfId="543" xr:uid="{45A49BC2-E3A0-404B-A0D6-8B1E61548B4B}"/>
    <cellStyle name="Normal 3 8" xfId="338" xr:uid="{982E3ECC-9AF0-43B5-81D1-84A49E228F80}"/>
    <cellStyle name="Normal 30" xfId="397" xr:uid="{2EC16E92-F506-4F9E-A882-D34C80C573E2}"/>
    <cellStyle name="Normal 31" xfId="513" xr:uid="{87BB350E-C6BF-4FA1-8115-15CF755B24C3}"/>
    <cellStyle name="Normal 32" xfId="555" xr:uid="{81CC1129-3014-4DBC-85D2-ABBF6358B3F2}"/>
    <cellStyle name="Normal 33" xfId="562" xr:uid="{88681A7E-F1C8-42B7-A3F1-769597061503}"/>
    <cellStyle name="Normal 39" xfId="545" xr:uid="{509241D6-B676-43E6-B321-814A3321EB02}"/>
    <cellStyle name="Normal 4" xfId="35" xr:uid="{00000000-0005-0000-0000-0000BF000000}"/>
    <cellStyle name="Normal 4 10" xfId="312" xr:uid="{11CA65C4-E215-49AD-B2BC-BD26FCACD63A}"/>
    <cellStyle name="Normal 4 2" xfId="214" xr:uid="{00000000-0005-0000-0000-0000C0000000}"/>
    <cellStyle name="Normal 4 2 2" xfId="375" xr:uid="{0EE497AC-0A9E-4E71-B83E-B5A02D122CA6}"/>
    <cellStyle name="Normal 4 2 3" xfId="306" xr:uid="{8B439FF4-955A-4D9C-B45A-981BB0C19CB1}"/>
    <cellStyle name="Normal 4 2 5" xfId="348" xr:uid="{B98A0E60-43AC-4F0B-9F36-C49DA3CA5D0F}"/>
    <cellStyle name="Normal 4 3" xfId="255" xr:uid="{00000000-0005-0000-0000-0000C1000000}"/>
    <cellStyle name="Normal 4 4" xfId="131" xr:uid="{00000000-0005-0000-0000-0000C2000000}"/>
    <cellStyle name="Normal 4 5" xfId="357" xr:uid="{E78071BA-6B20-4DD2-8851-7169D26DE38B}"/>
    <cellStyle name="Normal 4 6" xfId="640" xr:uid="{61575B2B-985E-4E72-99E7-52029C2E4BF7}"/>
    <cellStyle name="Normal 4_PTTUT_EIR Cup 1(P1-3)_29Jun10" xfId="331" xr:uid="{D7C56775-191E-43F3-A361-5D8A41492BF2}"/>
    <cellStyle name="Normal 44" xfId="396" xr:uid="{34ADC1BB-5A1D-4095-92B4-B95BA52CED65}"/>
    <cellStyle name="Normal 46" xfId="383" xr:uid="{EA7C89E2-DFD1-4325-9847-67F5C6C9AA68}"/>
    <cellStyle name="Normal 5" xfId="36" xr:uid="{00000000-0005-0000-0000-0000C3000000}"/>
    <cellStyle name="Normal 5 11" xfId="305" xr:uid="{3DCD606A-1B73-4C9A-88A0-D978797E39A8}"/>
    <cellStyle name="Normal 5 2" xfId="215" xr:uid="{00000000-0005-0000-0000-0000C4000000}"/>
    <cellStyle name="Normal 5 2 2" xfId="395" xr:uid="{5D762F3E-D1E7-478F-BFF7-FF191B5D2E00}"/>
    <cellStyle name="Normal 5 2 3" xfId="376" xr:uid="{2030F50F-0321-4AB9-9647-C11049CFB8E8}"/>
    <cellStyle name="Normal 5 2 4" xfId="659" xr:uid="{A22DC235-A502-4BA2-A67D-9D4B744A9605}"/>
    <cellStyle name="Normal 5 2 5" xfId="309" xr:uid="{1E22E934-7E46-43F6-8495-04FBDD9212AE}"/>
    <cellStyle name="Normal 5 3" xfId="132" xr:uid="{00000000-0005-0000-0000-0000C5000000}"/>
    <cellStyle name="Normal 5 3 2" xfId="673" xr:uid="{9331B142-F65B-4397-B835-53220ACE8FFD}"/>
    <cellStyle name="Normal 5 4" xfId="559" xr:uid="{F8B973B8-E407-49D0-8A3B-42332919B9E6}"/>
    <cellStyle name="Normal 6" xfId="25" xr:uid="{00000000-0005-0000-0000-0000C6000000}"/>
    <cellStyle name="Normal 6 2" xfId="217" xr:uid="{00000000-0005-0000-0000-0000C7000000}"/>
    <cellStyle name="Normal 6 3" xfId="216" xr:uid="{00000000-0005-0000-0000-0000C8000000}"/>
    <cellStyle name="Normal 6 4" xfId="453" xr:uid="{4EBEF91C-5D79-46C3-B90E-A8E926AF3978}"/>
    <cellStyle name="Normal 6 5" xfId="463" xr:uid="{C17F6172-59D7-4BFA-A7A1-9070E96981AA}"/>
    <cellStyle name="Normal 7" xfId="113" xr:uid="{00000000-0005-0000-0000-0000C9000000}"/>
    <cellStyle name="Normal 7 2" xfId="218" xr:uid="{00000000-0005-0000-0000-0000CA000000}"/>
    <cellStyle name="Normal 7 3" xfId="456" xr:uid="{45813D63-0830-4FCF-819D-EE549F9F1D17}"/>
    <cellStyle name="Normal 7 4" xfId="462" xr:uid="{BCD7F2E7-9CD1-49BC-B4BD-85A3B2CCF672}"/>
    <cellStyle name="Normal 75" xfId="660" xr:uid="{4C844F9E-1692-4021-BE35-D1952CCC33EB}"/>
    <cellStyle name="Normal 75 2" xfId="675" xr:uid="{B23134C9-7B62-4AE3-A77F-3877AEEC496D}"/>
    <cellStyle name="Normal 76" xfId="665" xr:uid="{96D6729F-7E74-4825-BC95-6FF26558D429}"/>
    <cellStyle name="Normal 8" xfId="219" xr:uid="{00000000-0005-0000-0000-0000CB000000}"/>
    <cellStyle name="Normal 8 2" xfId="377" xr:uid="{40520181-BE78-4B7D-8AC3-6841EBF3497A}"/>
    <cellStyle name="Normal 8 3" xfId="465" xr:uid="{48A6518C-CA7F-49F1-8646-7E5E79A1557E}"/>
    <cellStyle name="Normal 8 4" xfId="344" xr:uid="{30A17C45-E475-4743-969A-1A28F102A312}"/>
    <cellStyle name="Normal 9" xfId="220" xr:uid="{00000000-0005-0000-0000-0000CC000000}"/>
    <cellStyle name="Normal_Cashflow megachem 2" xfId="262" xr:uid="{4D824393-36F5-4FFA-BA31-35D9AA74A9FF}"/>
    <cellStyle name="Normal_TH Swedish Assembly_Dec47 T" xfId="3" xr:uid="{00000000-0005-0000-0000-0000CD000000}"/>
    <cellStyle name="Note 2" xfId="441" xr:uid="{789FC4EA-14F0-4108-96F4-27E555383E3A}"/>
    <cellStyle name="Output 2" xfId="106" xr:uid="{00000000-0005-0000-0000-0000CE000000}"/>
    <cellStyle name="Output 2 2" xfId="442" xr:uid="{9EBD27AB-A013-40EB-884B-369A7BCAD4DD}"/>
    <cellStyle name="Output 3" xfId="107" xr:uid="{00000000-0005-0000-0000-0000CF000000}"/>
    <cellStyle name="Percent" xfId="264" builtinId="5"/>
    <cellStyle name="Percent [2]" xfId="16" xr:uid="{00000000-0005-0000-0000-0000D0000000}"/>
    <cellStyle name="Percent 10" xfId="221" xr:uid="{00000000-0005-0000-0000-0000D1000000}"/>
    <cellStyle name="Percent 11" xfId="222" xr:uid="{00000000-0005-0000-0000-0000D2000000}"/>
    <cellStyle name="Percent 12" xfId="223" xr:uid="{00000000-0005-0000-0000-0000D3000000}"/>
    <cellStyle name="Percent 13" xfId="224" xr:uid="{00000000-0005-0000-0000-0000D4000000}"/>
    <cellStyle name="Percent 14" xfId="225" xr:uid="{00000000-0005-0000-0000-0000D5000000}"/>
    <cellStyle name="Percent 15" xfId="251" xr:uid="{00000000-0005-0000-0000-0000D6000000}"/>
    <cellStyle name="Percent 16" xfId="549" xr:uid="{0E343552-BED0-4BDD-8657-DE273C13FC89}"/>
    <cellStyle name="Percent 17" xfId="631" xr:uid="{57EA28EA-DE64-4AB8-B8CF-ADD19D6ECFC5}"/>
    <cellStyle name="Percent 18" xfId="634" xr:uid="{EF837D8C-06C2-45F4-A8BC-D168F12A32BD}"/>
    <cellStyle name="Percent 2" xfId="17" xr:uid="{00000000-0005-0000-0000-0000D7000000}"/>
    <cellStyle name="Percent 2 2" xfId="33" xr:uid="{00000000-0005-0000-0000-0000D8000000}"/>
    <cellStyle name="Percent 2 3" xfId="294" xr:uid="{89489AE8-1E54-49EB-A252-D77C9BBC6F8B}"/>
    <cellStyle name="Percent 2 3 2" xfId="403" xr:uid="{7EA3F25F-517F-45E4-89EC-F01A9477C150}"/>
    <cellStyle name="Percent 2 4" xfId="352" xr:uid="{7549A290-AEFD-41E0-A694-BD31FCCE8F7E}"/>
    <cellStyle name="Percent 2 5 2" xfId="284" xr:uid="{4ACA74E0-9497-48D7-BF99-659627A243DE}"/>
    <cellStyle name="Percent 28" xfId="386" xr:uid="{DBB9064A-CCA4-40DF-B4E6-CA8F2B64BFFC}"/>
    <cellStyle name="Percent 3" xfId="108" xr:uid="{00000000-0005-0000-0000-0000D9000000}"/>
    <cellStyle name="Percent 3 2" xfId="124" xr:uid="{00000000-0005-0000-0000-0000DA000000}"/>
    <cellStyle name="Percent 3 2 2" xfId="471" xr:uid="{5E38EC16-54D1-49AB-8F77-CAC0152CBE7D}"/>
    <cellStyle name="Percent 3 2 3" xfId="363" xr:uid="{E7E8CC01-0240-4E6E-9E17-3CF565DF0C90}"/>
    <cellStyle name="Percent 3 2 4" xfId="334" xr:uid="{3AD33265-548E-47D2-A5F3-3D133D7ABAB0}"/>
    <cellStyle name="Percent 3 3" xfId="454" xr:uid="{25F82019-1E03-42D1-98C0-EFAAB2F02EB5}"/>
    <cellStyle name="Percent 3 4" xfId="561" xr:uid="{6ADCA80C-55F8-4AB4-A7C6-F946EF47CD96}"/>
    <cellStyle name="Percent 3 5" xfId="539" xr:uid="{3C9C89BB-DDBF-454A-A051-08EF020CAC2C}"/>
    <cellStyle name="Percent 3 6" xfId="667" xr:uid="{6BFD67CD-9917-495F-AAC4-7380E06140BE}"/>
    <cellStyle name="Percent 4" xfId="226" xr:uid="{00000000-0005-0000-0000-0000DB000000}"/>
    <cellStyle name="Percent 4 2" xfId="671" xr:uid="{0F7386B5-8724-425A-B983-DBB9BF20BDB1}"/>
    <cellStyle name="Percent 5" xfId="227" xr:uid="{00000000-0005-0000-0000-0000DC000000}"/>
    <cellStyle name="Percent 6" xfId="228" xr:uid="{00000000-0005-0000-0000-0000DD000000}"/>
    <cellStyle name="Percent 7" xfId="229" xr:uid="{00000000-0005-0000-0000-0000DE000000}"/>
    <cellStyle name="Percent 8" xfId="230" xr:uid="{00000000-0005-0000-0000-0000DF000000}"/>
    <cellStyle name="Percent 9" xfId="231" xr:uid="{00000000-0005-0000-0000-0000E0000000}"/>
    <cellStyle name="Quantity" xfId="18" xr:uid="{00000000-0005-0000-0000-0000E1000000}"/>
    <cellStyle name="Times New Roman" xfId="19" xr:uid="{00000000-0005-0000-0000-0000E2000000}"/>
    <cellStyle name="Title 2" xfId="443" xr:uid="{1FEC1091-49D7-4B51-8C46-2A068401C76D}"/>
    <cellStyle name="Total 2" xfId="109" xr:uid="{00000000-0005-0000-0000-0000E3000000}"/>
    <cellStyle name="Total 2 2" xfId="444" xr:uid="{8F911D4F-0658-4830-A858-78EF10F1AD6B}"/>
    <cellStyle name="Total 3" xfId="110" xr:uid="{00000000-0005-0000-0000-0000E4000000}"/>
    <cellStyle name="Warning Text 2" xfId="111" xr:uid="{00000000-0005-0000-0000-0000E5000000}"/>
    <cellStyle name="Warning Text 2 2" xfId="445" xr:uid="{FF242D1E-8C9C-4CE2-99A5-C8D2F9C50AC8}"/>
    <cellStyle name="Warning Text 3" xfId="112" xr:uid="{00000000-0005-0000-0000-0000E6000000}"/>
    <cellStyle name="เครื่องหมายจุลภาค [0]_1" xfId="20" xr:uid="{00000000-0005-0000-0000-0000E7000000}"/>
    <cellStyle name="เครื่องหมายจุลภาค 2" xfId="133" xr:uid="{00000000-0005-0000-0000-0000E8000000}"/>
    <cellStyle name="เครื่องหมายจุลภาค 2 2" xfId="232" xr:uid="{00000000-0005-0000-0000-0000E9000000}"/>
    <cellStyle name="เครื่องหมายจุลภาค 2 2 2" xfId="595" xr:uid="{B606151E-F48A-4545-80A9-18EF48EC694B}"/>
    <cellStyle name="เครื่องหมายจุลภาค 2 2 2 2" xfId="1059" xr:uid="{E037102D-89F4-43FA-95C5-61732F90D4B1}"/>
    <cellStyle name="เครื่องหมายจุลภาค 2 2 3" xfId="750" xr:uid="{337AEF20-84BA-4B0B-9570-CD5EF16BA0EA}"/>
    <cellStyle name="เครื่องหมายจุลภาค 2 2 3 2" xfId="1192" xr:uid="{387D66B8-2E1A-4272-ACA2-F800F3EC55A2}"/>
    <cellStyle name="เครื่องหมายจุลภาค 2 2 3 3" xfId="807" xr:uid="{F893F34D-940F-4208-8E51-329A31120A2B}"/>
    <cellStyle name="เครื่องหมายจุลภาค 2 2 4" xfId="866" xr:uid="{B14FF68D-AC68-4062-95B4-9CE5F548BB1E}"/>
    <cellStyle name="เครื่องหมายจุลภาค 2 3" xfId="570" xr:uid="{0BBD6CF6-709B-48A6-B994-F898647CDF99}"/>
    <cellStyle name="เครื่องหมายจุลภาค 2 3 2" xfId="1034" xr:uid="{3A354656-9BBD-4673-A349-BBEB510D3583}"/>
    <cellStyle name="เครื่องหมายจุลภาค 2 4" xfId="727" xr:uid="{C68C1303-ACE3-4732-8D67-AFEF9EAD5570}"/>
    <cellStyle name="เครื่องหมายจุลภาค 2 4 2" xfId="1169" xr:uid="{0764E2C7-60F5-4ECD-B446-F2C634094F95}"/>
    <cellStyle name="เครื่องหมายจุลภาค 2 4 3" xfId="784" xr:uid="{A5EB2C10-389B-4D45-863E-E01B863D25DE}"/>
    <cellStyle name="เครื่องหมายจุลภาค 2 5" xfId="840" xr:uid="{DD16AA70-4084-482F-9519-200412D97D5D}"/>
    <cellStyle name="เครื่องหมายจุลภาค 3" xfId="127" xr:uid="{00000000-0005-0000-0000-0000EA000000}"/>
    <cellStyle name="เครื่องหมายจุลภาค 3 2" xfId="126" xr:uid="{00000000-0005-0000-0000-0000EB000000}"/>
    <cellStyle name="เครื่องหมายจุลภาค 3 2 2" xfId="233" xr:uid="{00000000-0005-0000-0000-0000EC000000}"/>
    <cellStyle name="เครื่องหมายจุลภาค 3 2 2 2" xfId="596" xr:uid="{925B4B2E-7E75-46D2-9C20-034EA96B95C8}"/>
    <cellStyle name="เครื่องหมายจุลภาค 3 2 2 2 2" xfId="1060" xr:uid="{D2D03858-77B5-49C9-A037-DF845FACCD96}"/>
    <cellStyle name="เครื่องหมายจุลภาค 3 2 2 3" xfId="751" xr:uid="{5851B446-1033-4836-BA71-1A708B48EFB4}"/>
    <cellStyle name="เครื่องหมายจุลภาค 3 2 2 3 2" xfId="1193" xr:uid="{BC611D91-A992-4F4D-A025-696D02AF7DAD}"/>
    <cellStyle name="เครื่องหมายจุลภาค 3 2 2 3 3" xfId="808" xr:uid="{A1C6F4D2-577F-4821-AF05-463623303E67}"/>
    <cellStyle name="เครื่องหมายจุลภาค 3 2 2 4" xfId="867" xr:uid="{DF428ABE-DC3D-48CD-88A1-94AFA04D4E33}"/>
    <cellStyle name="เครื่องหมายจุลภาค 3 3" xfId="134" xr:uid="{00000000-0005-0000-0000-0000ED000000}"/>
    <cellStyle name="เครื่องหมายจุลภาค 3 4" xfId="234" xr:uid="{00000000-0005-0000-0000-0000EE000000}"/>
    <cellStyle name="เครื่องหมายจุลภาค 3 5" xfId="235" xr:uid="{00000000-0005-0000-0000-0000EF000000}"/>
    <cellStyle name="เครื่องหมายจุลภาค 3 6" xfId="236" xr:uid="{00000000-0005-0000-0000-0000F0000000}"/>
    <cellStyle name="เครื่องหมายจุลภาค 3 7" xfId="567" xr:uid="{D3B0E82C-9D50-4C65-8663-97D70CD0A619}"/>
    <cellStyle name="เครื่องหมายจุลภาค 3 7 2" xfId="1031" xr:uid="{431DF282-AAF0-4C71-A2E3-D65FDC70B904}"/>
    <cellStyle name="เครื่องหมายจุลภาค 3 8" xfId="724" xr:uid="{426CD7D6-221D-4677-8519-21B7B2DDFB10}"/>
    <cellStyle name="เครื่องหมายจุลภาค 3 8 2" xfId="1166" xr:uid="{65C613F2-3AD5-43EC-9A9F-E5831A6328EE}"/>
    <cellStyle name="เครื่องหมายจุลภาค 3 8 3" xfId="781" xr:uid="{2ED8CA9F-CC27-422F-8FC6-29E180825569}"/>
    <cellStyle name="เครื่องหมายจุลภาค 3 9" xfId="837" xr:uid="{08B85D4C-A39F-4DA0-892B-9A3EAAD09D24}"/>
    <cellStyle name="เครื่องหมายจุลภาค 4" xfId="135" xr:uid="{00000000-0005-0000-0000-0000F1000000}"/>
    <cellStyle name="เครื่องหมายจุลภาค 4 2" xfId="237" xr:uid="{00000000-0005-0000-0000-0000F2000000}"/>
    <cellStyle name="เครื่องหมายจุลภาค 4 2 2" xfId="597" xr:uid="{DB10BEE1-E0B8-4E6C-961A-44545EDF0EF8}"/>
    <cellStyle name="เครื่องหมายจุลภาค 4 2 2 2" xfId="1061" xr:uid="{3388DC3C-B476-4D9D-8563-C3E89FC494EE}"/>
    <cellStyle name="เครื่องหมายจุลภาค 4 2 3" xfId="752" xr:uid="{C2F8EEFB-220B-432A-B38D-A2480E2FFABE}"/>
    <cellStyle name="เครื่องหมายจุลภาค 4 2 3 2" xfId="1194" xr:uid="{E7123CC7-B814-4B3F-A5D1-64B2AF1E4E8D}"/>
    <cellStyle name="เครื่องหมายจุลภาค 4 2 3 3" xfId="809" xr:uid="{549DDD82-F0D1-479B-BCB7-AF9E22BDBF92}"/>
    <cellStyle name="เครื่องหมายจุลภาค 4 2 4" xfId="868" xr:uid="{1E62EA27-5B38-4753-AABC-0FC48F03778A}"/>
    <cellStyle name="เครื่องหมายจุลภาค 4 3" xfId="571" xr:uid="{AC5810DC-FCD7-40E5-866C-914038D6ACB4}"/>
    <cellStyle name="เครื่องหมายจุลภาค 4 3 2" xfId="1035" xr:uid="{8787A82B-0C6E-4BDD-8F1D-37A612FCEBA1}"/>
    <cellStyle name="เครื่องหมายจุลภาค 4 4" xfId="728" xr:uid="{27AA51D0-CEC8-44F8-876E-9512EA506218}"/>
    <cellStyle name="เครื่องหมายจุลภาค 4 4 2" xfId="1170" xr:uid="{EC4D70E3-8CBF-445E-9AE0-6FE35BD497F7}"/>
    <cellStyle name="เครื่องหมายจุลภาค 4 4 3" xfId="785" xr:uid="{3003CB23-A6D8-4678-833D-54A06B3E2BDE}"/>
    <cellStyle name="เครื่องหมายจุลภาค 4 5" xfId="841" xr:uid="{C756447A-72B8-4DFF-A491-1C70F75CC216}"/>
    <cellStyle name="เครื่องหมายจุลภาค 5" xfId="238" xr:uid="{00000000-0005-0000-0000-0000F3000000}"/>
    <cellStyle name="เครื่องหมายจุลภาค 5 2" xfId="598" xr:uid="{156008A9-7447-4473-AD1E-413A0A796CF3}"/>
    <cellStyle name="เครื่องหมายจุลภาค 5 2 2" xfId="1062" xr:uid="{C01EA7A4-5A0F-4613-8B30-9D0070CBB393}"/>
    <cellStyle name="เครื่องหมายจุลภาค 5 3" xfId="753" xr:uid="{0A4B39B8-31AD-45E0-A73C-5E9A28536B21}"/>
    <cellStyle name="เครื่องหมายจุลภาค 5 3 2" xfId="1195" xr:uid="{38060F67-320D-464D-858A-066E17B61EF2}"/>
    <cellStyle name="เครื่องหมายจุลภาค 5 3 3" xfId="810" xr:uid="{4D90F023-7FE5-4FD7-8739-9BFEC3F46477}"/>
    <cellStyle name="เครื่องหมายจุลภาค 5 4" xfId="869" xr:uid="{FFAD4875-567A-470D-99B0-CBCB19890FA1}"/>
    <cellStyle name="เครื่องหมายจุลภาค_1" xfId="21" xr:uid="{00000000-0005-0000-0000-0000F4000000}"/>
    <cellStyle name="เครื่องหมายสกุลเงิน [0]_1" xfId="22" xr:uid="{00000000-0005-0000-0000-0000F5000000}"/>
    <cellStyle name="เครื่องหมายสกุลเงิน_1" xfId="23" xr:uid="{00000000-0005-0000-0000-0000F6000000}"/>
    <cellStyle name="เปอร์เซ็นต์ 2" xfId="239" xr:uid="{00000000-0005-0000-0000-0000F7000000}"/>
    <cellStyle name="เปอร์เซ็นต์ 2 2" xfId="240" xr:uid="{00000000-0005-0000-0000-0000F8000000}"/>
    <cellStyle name="เปอร์เซ็นต์ 2 3" xfId="241" xr:uid="{00000000-0005-0000-0000-0000F9000000}"/>
    <cellStyle name="เปอร์เซ็นต์ 3" xfId="242" xr:uid="{00000000-0005-0000-0000-0000FA000000}"/>
    <cellStyle name="ปกติ 2" xfId="136" xr:uid="{00000000-0005-0000-0000-0000FB000000}"/>
    <cellStyle name="ปกติ 2 2" xfId="125" xr:uid="{00000000-0005-0000-0000-0000FC000000}"/>
    <cellStyle name="ปกติ 3" xfId="243" xr:uid="{00000000-0005-0000-0000-0000FD000000}"/>
    <cellStyle name="ปกติ 3 2" xfId="244" xr:uid="{00000000-0005-0000-0000-0000FE000000}"/>
    <cellStyle name="ปกติ 3 2 2" xfId="245" xr:uid="{00000000-0005-0000-0000-0000FF000000}"/>
    <cellStyle name="ปกติ 3 3" xfId="246" xr:uid="{00000000-0005-0000-0000-000000010000}"/>
    <cellStyle name="ปกติ 4" xfId="247" xr:uid="{00000000-0005-0000-0000-000001010000}"/>
    <cellStyle name="ปกติ 4 2" xfId="248" xr:uid="{00000000-0005-0000-0000-000002010000}"/>
    <cellStyle name="ปกติ 5" xfId="249" xr:uid="{00000000-0005-0000-0000-000003010000}"/>
    <cellStyle name="ปกติ 6" xfId="250" xr:uid="{00000000-0005-0000-0000-000004010000}"/>
    <cellStyle name="ปกติ_1" xfId="24" xr:uid="{00000000-0005-0000-0000-000005010000}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 defaultTableStyle="TableStyleMedium9" defaultPivotStyle="PivotStyleLight16">
    <tableStyle name="AP,CL,Tax,Commitment-style" pivot="0" count="3" xr9:uid="{5107BFC8-4322-4AEF-86E7-973C178F7D48}">
      <tableStyleElement type="headerRow" dxfId="2"/>
      <tableStyleElement type="firstRowStripe" dxfId="1"/>
      <tableStyleElement type="secondRowStripe" dxfId="0"/>
    </tableStyle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5"/>
  <sheetViews>
    <sheetView topLeftCell="A5" zoomScaleNormal="100" zoomScaleSheetLayoutView="100" workbookViewId="0">
      <selection activeCell="D13" sqref="D13"/>
    </sheetView>
  </sheetViews>
  <sheetFormatPr defaultRowHeight="21.2" customHeight="1"/>
  <cols>
    <col min="1" max="3" width="1.7109375" style="10" customWidth="1"/>
    <col min="4" max="4" width="39.85546875" style="10" customWidth="1"/>
    <col min="5" max="5" width="9.7109375" style="21" customWidth="1"/>
    <col min="6" max="6" width="1.140625" style="10" customWidth="1"/>
    <col min="7" max="7" width="13.7109375" style="12" customWidth="1"/>
    <col min="8" max="8" width="1.140625" style="10" customWidth="1"/>
    <col min="9" max="9" width="13.7109375" style="12" customWidth="1"/>
    <col min="10" max="215" width="9.140625" style="10"/>
    <col min="216" max="219" width="2.5703125" style="10" customWidth="1"/>
    <col min="220" max="220" width="40.5703125" style="10" customWidth="1"/>
    <col min="221" max="221" width="8.42578125" style="10" customWidth="1"/>
    <col min="222" max="222" width="1.5703125" style="10" customWidth="1"/>
    <col min="223" max="223" width="12.5703125" style="10" customWidth="1"/>
    <col min="224" max="224" width="1.5703125" style="10" customWidth="1"/>
    <col min="225" max="225" width="12.5703125" style="10" customWidth="1"/>
    <col min="226" max="226" width="11" style="10" bestFit="1" customWidth="1"/>
    <col min="227" max="228" width="13.85546875" style="10" customWidth="1"/>
    <col min="229" max="471" width="9.140625" style="10"/>
    <col min="472" max="475" width="2.5703125" style="10" customWidth="1"/>
    <col min="476" max="476" width="40.5703125" style="10" customWidth="1"/>
    <col min="477" max="477" width="8.42578125" style="10" customWidth="1"/>
    <col min="478" max="478" width="1.5703125" style="10" customWidth="1"/>
    <col min="479" max="479" width="12.5703125" style="10" customWidth="1"/>
    <col min="480" max="480" width="1.5703125" style="10" customWidth="1"/>
    <col min="481" max="481" width="12.5703125" style="10" customWidth="1"/>
    <col min="482" max="482" width="11" style="10" bestFit="1" customWidth="1"/>
    <col min="483" max="484" width="13.85546875" style="10" customWidth="1"/>
    <col min="485" max="727" width="9.140625" style="10"/>
    <col min="728" max="731" width="2.5703125" style="10" customWidth="1"/>
    <col min="732" max="732" width="40.5703125" style="10" customWidth="1"/>
    <col min="733" max="733" width="8.42578125" style="10" customWidth="1"/>
    <col min="734" max="734" width="1.5703125" style="10" customWidth="1"/>
    <col min="735" max="735" width="12.5703125" style="10" customWidth="1"/>
    <col min="736" max="736" width="1.5703125" style="10" customWidth="1"/>
    <col min="737" max="737" width="12.5703125" style="10" customWidth="1"/>
    <col min="738" max="738" width="11" style="10" bestFit="1" customWidth="1"/>
    <col min="739" max="740" width="13.85546875" style="10" customWidth="1"/>
    <col min="741" max="983" width="9.140625" style="10"/>
    <col min="984" max="987" width="2.5703125" style="10" customWidth="1"/>
    <col min="988" max="988" width="40.5703125" style="10" customWidth="1"/>
    <col min="989" max="989" width="8.42578125" style="10" customWidth="1"/>
    <col min="990" max="990" width="1.5703125" style="10" customWidth="1"/>
    <col min="991" max="991" width="12.5703125" style="10" customWidth="1"/>
    <col min="992" max="992" width="1.5703125" style="10" customWidth="1"/>
    <col min="993" max="993" width="12.5703125" style="10" customWidth="1"/>
    <col min="994" max="994" width="11" style="10" bestFit="1" customWidth="1"/>
    <col min="995" max="996" width="13.85546875" style="10" customWidth="1"/>
    <col min="997" max="1239" width="9.140625" style="10"/>
    <col min="1240" max="1243" width="2.5703125" style="10" customWidth="1"/>
    <col min="1244" max="1244" width="40.5703125" style="10" customWidth="1"/>
    <col min="1245" max="1245" width="8.42578125" style="10" customWidth="1"/>
    <col min="1246" max="1246" width="1.5703125" style="10" customWidth="1"/>
    <col min="1247" max="1247" width="12.5703125" style="10" customWidth="1"/>
    <col min="1248" max="1248" width="1.5703125" style="10" customWidth="1"/>
    <col min="1249" max="1249" width="12.5703125" style="10" customWidth="1"/>
    <col min="1250" max="1250" width="11" style="10" bestFit="1" customWidth="1"/>
    <col min="1251" max="1252" width="13.85546875" style="10" customWidth="1"/>
    <col min="1253" max="1495" width="9.140625" style="10"/>
    <col min="1496" max="1499" width="2.5703125" style="10" customWidth="1"/>
    <col min="1500" max="1500" width="40.5703125" style="10" customWidth="1"/>
    <col min="1501" max="1501" width="8.42578125" style="10" customWidth="1"/>
    <col min="1502" max="1502" width="1.5703125" style="10" customWidth="1"/>
    <col min="1503" max="1503" width="12.5703125" style="10" customWidth="1"/>
    <col min="1504" max="1504" width="1.5703125" style="10" customWidth="1"/>
    <col min="1505" max="1505" width="12.5703125" style="10" customWidth="1"/>
    <col min="1506" max="1506" width="11" style="10" bestFit="1" customWidth="1"/>
    <col min="1507" max="1508" width="13.85546875" style="10" customWidth="1"/>
    <col min="1509" max="1751" width="9.140625" style="10"/>
    <col min="1752" max="1755" width="2.5703125" style="10" customWidth="1"/>
    <col min="1756" max="1756" width="40.5703125" style="10" customWidth="1"/>
    <col min="1757" max="1757" width="8.42578125" style="10" customWidth="1"/>
    <col min="1758" max="1758" width="1.5703125" style="10" customWidth="1"/>
    <col min="1759" max="1759" width="12.5703125" style="10" customWidth="1"/>
    <col min="1760" max="1760" width="1.5703125" style="10" customWidth="1"/>
    <col min="1761" max="1761" width="12.5703125" style="10" customWidth="1"/>
    <col min="1762" max="1762" width="11" style="10" bestFit="1" customWidth="1"/>
    <col min="1763" max="1764" width="13.85546875" style="10" customWidth="1"/>
    <col min="1765" max="2007" width="9.140625" style="10"/>
    <col min="2008" max="2011" width="2.5703125" style="10" customWidth="1"/>
    <col min="2012" max="2012" width="40.5703125" style="10" customWidth="1"/>
    <col min="2013" max="2013" width="8.42578125" style="10" customWidth="1"/>
    <col min="2014" max="2014" width="1.5703125" style="10" customWidth="1"/>
    <col min="2015" max="2015" width="12.5703125" style="10" customWidth="1"/>
    <col min="2016" max="2016" width="1.5703125" style="10" customWidth="1"/>
    <col min="2017" max="2017" width="12.5703125" style="10" customWidth="1"/>
    <col min="2018" max="2018" width="11" style="10" bestFit="1" customWidth="1"/>
    <col min="2019" max="2020" width="13.85546875" style="10" customWidth="1"/>
    <col min="2021" max="2263" width="9.140625" style="10"/>
    <col min="2264" max="2267" width="2.5703125" style="10" customWidth="1"/>
    <col min="2268" max="2268" width="40.5703125" style="10" customWidth="1"/>
    <col min="2269" max="2269" width="8.42578125" style="10" customWidth="1"/>
    <col min="2270" max="2270" width="1.5703125" style="10" customWidth="1"/>
    <col min="2271" max="2271" width="12.5703125" style="10" customWidth="1"/>
    <col min="2272" max="2272" width="1.5703125" style="10" customWidth="1"/>
    <col min="2273" max="2273" width="12.5703125" style="10" customWidth="1"/>
    <col min="2274" max="2274" width="11" style="10" bestFit="1" customWidth="1"/>
    <col min="2275" max="2276" width="13.85546875" style="10" customWidth="1"/>
    <col min="2277" max="2519" width="9.140625" style="10"/>
    <col min="2520" max="2523" width="2.5703125" style="10" customWidth="1"/>
    <col min="2524" max="2524" width="40.5703125" style="10" customWidth="1"/>
    <col min="2525" max="2525" width="8.42578125" style="10" customWidth="1"/>
    <col min="2526" max="2526" width="1.5703125" style="10" customWidth="1"/>
    <col min="2527" max="2527" width="12.5703125" style="10" customWidth="1"/>
    <col min="2528" max="2528" width="1.5703125" style="10" customWidth="1"/>
    <col min="2529" max="2529" width="12.5703125" style="10" customWidth="1"/>
    <col min="2530" max="2530" width="11" style="10" bestFit="1" customWidth="1"/>
    <col min="2531" max="2532" width="13.85546875" style="10" customWidth="1"/>
    <col min="2533" max="2775" width="9.140625" style="10"/>
    <col min="2776" max="2779" width="2.5703125" style="10" customWidth="1"/>
    <col min="2780" max="2780" width="40.5703125" style="10" customWidth="1"/>
    <col min="2781" max="2781" width="8.42578125" style="10" customWidth="1"/>
    <col min="2782" max="2782" width="1.5703125" style="10" customWidth="1"/>
    <col min="2783" max="2783" width="12.5703125" style="10" customWidth="1"/>
    <col min="2784" max="2784" width="1.5703125" style="10" customWidth="1"/>
    <col min="2785" max="2785" width="12.5703125" style="10" customWidth="1"/>
    <col min="2786" max="2786" width="11" style="10" bestFit="1" customWidth="1"/>
    <col min="2787" max="2788" width="13.85546875" style="10" customWidth="1"/>
    <col min="2789" max="3031" width="9.140625" style="10"/>
    <col min="3032" max="3035" width="2.5703125" style="10" customWidth="1"/>
    <col min="3036" max="3036" width="40.5703125" style="10" customWidth="1"/>
    <col min="3037" max="3037" width="8.42578125" style="10" customWidth="1"/>
    <col min="3038" max="3038" width="1.5703125" style="10" customWidth="1"/>
    <col min="3039" max="3039" width="12.5703125" style="10" customWidth="1"/>
    <col min="3040" max="3040" width="1.5703125" style="10" customWidth="1"/>
    <col min="3041" max="3041" width="12.5703125" style="10" customWidth="1"/>
    <col min="3042" max="3042" width="11" style="10" bestFit="1" customWidth="1"/>
    <col min="3043" max="3044" width="13.85546875" style="10" customWidth="1"/>
    <col min="3045" max="3287" width="9.140625" style="10"/>
    <col min="3288" max="3291" width="2.5703125" style="10" customWidth="1"/>
    <col min="3292" max="3292" width="40.5703125" style="10" customWidth="1"/>
    <col min="3293" max="3293" width="8.42578125" style="10" customWidth="1"/>
    <col min="3294" max="3294" width="1.5703125" style="10" customWidth="1"/>
    <col min="3295" max="3295" width="12.5703125" style="10" customWidth="1"/>
    <col min="3296" max="3296" width="1.5703125" style="10" customWidth="1"/>
    <col min="3297" max="3297" width="12.5703125" style="10" customWidth="1"/>
    <col min="3298" max="3298" width="11" style="10" bestFit="1" customWidth="1"/>
    <col min="3299" max="3300" width="13.85546875" style="10" customWidth="1"/>
    <col min="3301" max="3543" width="9.140625" style="10"/>
    <col min="3544" max="3547" width="2.5703125" style="10" customWidth="1"/>
    <col min="3548" max="3548" width="40.5703125" style="10" customWidth="1"/>
    <col min="3549" max="3549" width="8.42578125" style="10" customWidth="1"/>
    <col min="3550" max="3550" width="1.5703125" style="10" customWidth="1"/>
    <col min="3551" max="3551" width="12.5703125" style="10" customWidth="1"/>
    <col min="3552" max="3552" width="1.5703125" style="10" customWidth="1"/>
    <col min="3553" max="3553" width="12.5703125" style="10" customWidth="1"/>
    <col min="3554" max="3554" width="11" style="10" bestFit="1" customWidth="1"/>
    <col min="3555" max="3556" width="13.85546875" style="10" customWidth="1"/>
    <col min="3557" max="3799" width="9.140625" style="10"/>
    <col min="3800" max="3803" width="2.5703125" style="10" customWidth="1"/>
    <col min="3804" max="3804" width="40.5703125" style="10" customWidth="1"/>
    <col min="3805" max="3805" width="8.42578125" style="10" customWidth="1"/>
    <col min="3806" max="3806" width="1.5703125" style="10" customWidth="1"/>
    <col min="3807" max="3807" width="12.5703125" style="10" customWidth="1"/>
    <col min="3808" max="3808" width="1.5703125" style="10" customWidth="1"/>
    <col min="3809" max="3809" width="12.5703125" style="10" customWidth="1"/>
    <col min="3810" max="3810" width="11" style="10" bestFit="1" customWidth="1"/>
    <col min="3811" max="3812" width="13.85546875" style="10" customWidth="1"/>
    <col min="3813" max="4055" width="9.140625" style="10"/>
    <col min="4056" max="4059" width="2.5703125" style="10" customWidth="1"/>
    <col min="4060" max="4060" width="40.5703125" style="10" customWidth="1"/>
    <col min="4061" max="4061" width="8.42578125" style="10" customWidth="1"/>
    <col min="4062" max="4062" width="1.5703125" style="10" customWidth="1"/>
    <col min="4063" max="4063" width="12.5703125" style="10" customWidth="1"/>
    <col min="4064" max="4064" width="1.5703125" style="10" customWidth="1"/>
    <col min="4065" max="4065" width="12.5703125" style="10" customWidth="1"/>
    <col min="4066" max="4066" width="11" style="10" bestFit="1" customWidth="1"/>
    <col min="4067" max="4068" width="13.85546875" style="10" customWidth="1"/>
    <col min="4069" max="4311" width="9.140625" style="10"/>
    <col min="4312" max="4315" width="2.5703125" style="10" customWidth="1"/>
    <col min="4316" max="4316" width="40.5703125" style="10" customWidth="1"/>
    <col min="4317" max="4317" width="8.42578125" style="10" customWidth="1"/>
    <col min="4318" max="4318" width="1.5703125" style="10" customWidth="1"/>
    <col min="4319" max="4319" width="12.5703125" style="10" customWidth="1"/>
    <col min="4320" max="4320" width="1.5703125" style="10" customWidth="1"/>
    <col min="4321" max="4321" width="12.5703125" style="10" customWidth="1"/>
    <col min="4322" max="4322" width="11" style="10" bestFit="1" customWidth="1"/>
    <col min="4323" max="4324" width="13.85546875" style="10" customWidth="1"/>
    <col min="4325" max="4567" width="9.140625" style="10"/>
    <col min="4568" max="4571" width="2.5703125" style="10" customWidth="1"/>
    <col min="4572" max="4572" width="40.5703125" style="10" customWidth="1"/>
    <col min="4573" max="4573" width="8.42578125" style="10" customWidth="1"/>
    <col min="4574" max="4574" width="1.5703125" style="10" customWidth="1"/>
    <col min="4575" max="4575" width="12.5703125" style="10" customWidth="1"/>
    <col min="4576" max="4576" width="1.5703125" style="10" customWidth="1"/>
    <col min="4577" max="4577" width="12.5703125" style="10" customWidth="1"/>
    <col min="4578" max="4578" width="11" style="10" bestFit="1" customWidth="1"/>
    <col min="4579" max="4580" width="13.85546875" style="10" customWidth="1"/>
    <col min="4581" max="4823" width="9.140625" style="10"/>
    <col min="4824" max="4827" width="2.5703125" style="10" customWidth="1"/>
    <col min="4828" max="4828" width="40.5703125" style="10" customWidth="1"/>
    <col min="4829" max="4829" width="8.42578125" style="10" customWidth="1"/>
    <col min="4830" max="4830" width="1.5703125" style="10" customWidth="1"/>
    <col min="4831" max="4831" width="12.5703125" style="10" customWidth="1"/>
    <col min="4832" max="4832" width="1.5703125" style="10" customWidth="1"/>
    <col min="4833" max="4833" width="12.5703125" style="10" customWidth="1"/>
    <col min="4834" max="4834" width="11" style="10" bestFit="1" customWidth="1"/>
    <col min="4835" max="4836" width="13.85546875" style="10" customWidth="1"/>
    <col min="4837" max="5079" width="9.140625" style="10"/>
    <col min="5080" max="5083" width="2.5703125" style="10" customWidth="1"/>
    <col min="5084" max="5084" width="40.5703125" style="10" customWidth="1"/>
    <col min="5085" max="5085" width="8.42578125" style="10" customWidth="1"/>
    <col min="5086" max="5086" width="1.5703125" style="10" customWidth="1"/>
    <col min="5087" max="5087" width="12.5703125" style="10" customWidth="1"/>
    <col min="5088" max="5088" width="1.5703125" style="10" customWidth="1"/>
    <col min="5089" max="5089" width="12.5703125" style="10" customWidth="1"/>
    <col min="5090" max="5090" width="11" style="10" bestFit="1" customWidth="1"/>
    <col min="5091" max="5092" width="13.85546875" style="10" customWidth="1"/>
    <col min="5093" max="5335" width="9.140625" style="10"/>
    <col min="5336" max="5339" width="2.5703125" style="10" customWidth="1"/>
    <col min="5340" max="5340" width="40.5703125" style="10" customWidth="1"/>
    <col min="5341" max="5341" width="8.42578125" style="10" customWidth="1"/>
    <col min="5342" max="5342" width="1.5703125" style="10" customWidth="1"/>
    <col min="5343" max="5343" width="12.5703125" style="10" customWidth="1"/>
    <col min="5344" max="5344" width="1.5703125" style="10" customWidth="1"/>
    <col min="5345" max="5345" width="12.5703125" style="10" customWidth="1"/>
    <col min="5346" max="5346" width="11" style="10" bestFit="1" customWidth="1"/>
    <col min="5347" max="5348" width="13.85546875" style="10" customWidth="1"/>
    <col min="5349" max="5591" width="9.140625" style="10"/>
    <col min="5592" max="5595" width="2.5703125" style="10" customWidth="1"/>
    <col min="5596" max="5596" width="40.5703125" style="10" customWidth="1"/>
    <col min="5597" max="5597" width="8.42578125" style="10" customWidth="1"/>
    <col min="5598" max="5598" width="1.5703125" style="10" customWidth="1"/>
    <col min="5599" max="5599" width="12.5703125" style="10" customWidth="1"/>
    <col min="5600" max="5600" width="1.5703125" style="10" customWidth="1"/>
    <col min="5601" max="5601" width="12.5703125" style="10" customWidth="1"/>
    <col min="5602" max="5602" width="11" style="10" bestFit="1" customWidth="1"/>
    <col min="5603" max="5604" width="13.85546875" style="10" customWidth="1"/>
    <col min="5605" max="5847" width="9.140625" style="10"/>
    <col min="5848" max="5851" width="2.5703125" style="10" customWidth="1"/>
    <col min="5852" max="5852" width="40.5703125" style="10" customWidth="1"/>
    <col min="5853" max="5853" width="8.42578125" style="10" customWidth="1"/>
    <col min="5854" max="5854" width="1.5703125" style="10" customWidth="1"/>
    <col min="5855" max="5855" width="12.5703125" style="10" customWidth="1"/>
    <col min="5856" max="5856" width="1.5703125" style="10" customWidth="1"/>
    <col min="5857" max="5857" width="12.5703125" style="10" customWidth="1"/>
    <col min="5858" max="5858" width="11" style="10" bestFit="1" customWidth="1"/>
    <col min="5859" max="5860" width="13.85546875" style="10" customWidth="1"/>
    <col min="5861" max="6103" width="9.140625" style="10"/>
    <col min="6104" max="6107" width="2.5703125" style="10" customWidth="1"/>
    <col min="6108" max="6108" width="40.5703125" style="10" customWidth="1"/>
    <col min="6109" max="6109" width="8.42578125" style="10" customWidth="1"/>
    <col min="6110" max="6110" width="1.5703125" style="10" customWidth="1"/>
    <col min="6111" max="6111" width="12.5703125" style="10" customWidth="1"/>
    <col min="6112" max="6112" width="1.5703125" style="10" customWidth="1"/>
    <col min="6113" max="6113" width="12.5703125" style="10" customWidth="1"/>
    <col min="6114" max="6114" width="11" style="10" bestFit="1" customWidth="1"/>
    <col min="6115" max="6116" width="13.85546875" style="10" customWidth="1"/>
    <col min="6117" max="6359" width="9.140625" style="10"/>
    <col min="6360" max="6363" width="2.5703125" style="10" customWidth="1"/>
    <col min="6364" max="6364" width="40.5703125" style="10" customWidth="1"/>
    <col min="6365" max="6365" width="8.42578125" style="10" customWidth="1"/>
    <col min="6366" max="6366" width="1.5703125" style="10" customWidth="1"/>
    <col min="6367" max="6367" width="12.5703125" style="10" customWidth="1"/>
    <col min="6368" max="6368" width="1.5703125" style="10" customWidth="1"/>
    <col min="6369" max="6369" width="12.5703125" style="10" customWidth="1"/>
    <col min="6370" max="6370" width="11" style="10" bestFit="1" customWidth="1"/>
    <col min="6371" max="6372" width="13.85546875" style="10" customWidth="1"/>
    <col min="6373" max="6615" width="9.140625" style="10"/>
    <col min="6616" max="6619" width="2.5703125" style="10" customWidth="1"/>
    <col min="6620" max="6620" width="40.5703125" style="10" customWidth="1"/>
    <col min="6621" max="6621" width="8.42578125" style="10" customWidth="1"/>
    <col min="6622" max="6622" width="1.5703125" style="10" customWidth="1"/>
    <col min="6623" max="6623" width="12.5703125" style="10" customWidth="1"/>
    <col min="6624" max="6624" width="1.5703125" style="10" customWidth="1"/>
    <col min="6625" max="6625" width="12.5703125" style="10" customWidth="1"/>
    <col min="6626" max="6626" width="11" style="10" bestFit="1" customWidth="1"/>
    <col min="6627" max="6628" width="13.85546875" style="10" customWidth="1"/>
    <col min="6629" max="6871" width="9.140625" style="10"/>
    <col min="6872" max="6875" width="2.5703125" style="10" customWidth="1"/>
    <col min="6876" max="6876" width="40.5703125" style="10" customWidth="1"/>
    <col min="6877" max="6877" width="8.42578125" style="10" customWidth="1"/>
    <col min="6878" max="6878" width="1.5703125" style="10" customWidth="1"/>
    <col min="6879" max="6879" width="12.5703125" style="10" customWidth="1"/>
    <col min="6880" max="6880" width="1.5703125" style="10" customWidth="1"/>
    <col min="6881" max="6881" width="12.5703125" style="10" customWidth="1"/>
    <col min="6882" max="6882" width="11" style="10" bestFit="1" customWidth="1"/>
    <col min="6883" max="6884" width="13.85546875" style="10" customWidth="1"/>
    <col min="6885" max="7127" width="9.140625" style="10"/>
    <col min="7128" max="7131" width="2.5703125" style="10" customWidth="1"/>
    <col min="7132" max="7132" width="40.5703125" style="10" customWidth="1"/>
    <col min="7133" max="7133" width="8.42578125" style="10" customWidth="1"/>
    <col min="7134" max="7134" width="1.5703125" style="10" customWidth="1"/>
    <col min="7135" max="7135" width="12.5703125" style="10" customWidth="1"/>
    <col min="7136" max="7136" width="1.5703125" style="10" customWidth="1"/>
    <col min="7137" max="7137" width="12.5703125" style="10" customWidth="1"/>
    <col min="7138" max="7138" width="11" style="10" bestFit="1" customWidth="1"/>
    <col min="7139" max="7140" width="13.85546875" style="10" customWidth="1"/>
    <col min="7141" max="7383" width="9.140625" style="10"/>
    <col min="7384" max="7387" width="2.5703125" style="10" customWidth="1"/>
    <col min="7388" max="7388" width="40.5703125" style="10" customWidth="1"/>
    <col min="7389" max="7389" width="8.42578125" style="10" customWidth="1"/>
    <col min="7390" max="7390" width="1.5703125" style="10" customWidth="1"/>
    <col min="7391" max="7391" width="12.5703125" style="10" customWidth="1"/>
    <col min="7392" max="7392" width="1.5703125" style="10" customWidth="1"/>
    <col min="7393" max="7393" width="12.5703125" style="10" customWidth="1"/>
    <col min="7394" max="7394" width="11" style="10" bestFit="1" customWidth="1"/>
    <col min="7395" max="7396" width="13.85546875" style="10" customWidth="1"/>
    <col min="7397" max="7639" width="9.140625" style="10"/>
    <col min="7640" max="7643" width="2.5703125" style="10" customWidth="1"/>
    <col min="7644" max="7644" width="40.5703125" style="10" customWidth="1"/>
    <col min="7645" max="7645" width="8.42578125" style="10" customWidth="1"/>
    <col min="7646" max="7646" width="1.5703125" style="10" customWidth="1"/>
    <col min="7647" max="7647" width="12.5703125" style="10" customWidth="1"/>
    <col min="7648" max="7648" width="1.5703125" style="10" customWidth="1"/>
    <col min="7649" max="7649" width="12.5703125" style="10" customWidth="1"/>
    <col min="7650" max="7650" width="11" style="10" bestFit="1" customWidth="1"/>
    <col min="7651" max="7652" width="13.85546875" style="10" customWidth="1"/>
    <col min="7653" max="7895" width="9.140625" style="10"/>
    <col min="7896" max="7899" width="2.5703125" style="10" customWidth="1"/>
    <col min="7900" max="7900" width="40.5703125" style="10" customWidth="1"/>
    <col min="7901" max="7901" width="8.42578125" style="10" customWidth="1"/>
    <col min="7902" max="7902" width="1.5703125" style="10" customWidth="1"/>
    <col min="7903" max="7903" width="12.5703125" style="10" customWidth="1"/>
    <col min="7904" max="7904" width="1.5703125" style="10" customWidth="1"/>
    <col min="7905" max="7905" width="12.5703125" style="10" customWidth="1"/>
    <col min="7906" max="7906" width="11" style="10" bestFit="1" customWidth="1"/>
    <col min="7907" max="7908" width="13.85546875" style="10" customWidth="1"/>
    <col min="7909" max="8151" width="9.140625" style="10"/>
    <col min="8152" max="8155" width="2.5703125" style="10" customWidth="1"/>
    <col min="8156" max="8156" width="40.5703125" style="10" customWidth="1"/>
    <col min="8157" max="8157" width="8.42578125" style="10" customWidth="1"/>
    <col min="8158" max="8158" width="1.5703125" style="10" customWidth="1"/>
    <col min="8159" max="8159" width="12.5703125" style="10" customWidth="1"/>
    <col min="8160" max="8160" width="1.5703125" style="10" customWidth="1"/>
    <col min="8161" max="8161" width="12.5703125" style="10" customWidth="1"/>
    <col min="8162" max="8162" width="11" style="10" bestFit="1" customWidth="1"/>
    <col min="8163" max="8164" width="13.85546875" style="10" customWidth="1"/>
    <col min="8165" max="8407" width="9.140625" style="10"/>
    <col min="8408" max="8411" width="2.5703125" style="10" customWidth="1"/>
    <col min="8412" max="8412" width="40.5703125" style="10" customWidth="1"/>
    <col min="8413" max="8413" width="8.42578125" style="10" customWidth="1"/>
    <col min="8414" max="8414" width="1.5703125" style="10" customWidth="1"/>
    <col min="8415" max="8415" width="12.5703125" style="10" customWidth="1"/>
    <col min="8416" max="8416" width="1.5703125" style="10" customWidth="1"/>
    <col min="8417" max="8417" width="12.5703125" style="10" customWidth="1"/>
    <col min="8418" max="8418" width="11" style="10" bestFit="1" customWidth="1"/>
    <col min="8419" max="8420" width="13.85546875" style="10" customWidth="1"/>
    <col min="8421" max="8663" width="9.140625" style="10"/>
    <col min="8664" max="8667" width="2.5703125" style="10" customWidth="1"/>
    <col min="8668" max="8668" width="40.5703125" style="10" customWidth="1"/>
    <col min="8669" max="8669" width="8.42578125" style="10" customWidth="1"/>
    <col min="8670" max="8670" width="1.5703125" style="10" customWidth="1"/>
    <col min="8671" max="8671" width="12.5703125" style="10" customWidth="1"/>
    <col min="8672" max="8672" width="1.5703125" style="10" customWidth="1"/>
    <col min="8673" max="8673" width="12.5703125" style="10" customWidth="1"/>
    <col min="8674" max="8674" width="11" style="10" bestFit="1" customWidth="1"/>
    <col min="8675" max="8676" width="13.85546875" style="10" customWidth="1"/>
    <col min="8677" max="8919" width="9.140625" style="10"/>
    <col min="8920" max="8923" width="2.5703125" style="10" customWidth="1"/>
    <col min="8924" max="8924" width="40.5703125" style="10" customWidth="1"/>
    <col min="8925" max="8925" width="8.42578125" style="10" customWidth="1"/>
    <col min="8926" max="8926" width="1.5703125" style="10" customWidth="1"/>
    <col min="8927" max="8927" width="12.5703125" style="10" customWidth="1"/>
    <col min="8928" max="8928" width="1.5703125" style="10" customWidth="1"/>
    <col min="8929" max="8929" width="12.5703125" style="10" customWidth="1"/>
    <col min="8930" max="8930" width="11" style="10" bestFit="1" customWidth="1"/>
    <col min="8931" max="8932" width="13.85546875" style="10" customWidth="1"/>
    <col min="8933" max="9175" width="9.140625" style="10"/>
    <col min="9176" max="9179" width="2.5703125" style="10" customWidth="1"/>
    <col min="9180" max="9180" width="40.5703125" style="10" customWidth="1"/>
    <col min="9181" max="9181" width="8.42578125" style="10" customWidth="1"/>
    <col min="9182" max="9182" width="1.5703125" style="10" customWidth="1"/>
    <col min="9183" max="9183" width="12.5703125" style="10" customWidth="1"/>
    <col min="9184" max="9184" width="1.5703125" style="10" customWidth="1"/>
    <col min="9185" max="9185" width="12.5703125" style="10" customWidth="1"/>
    <col min="9186" max="9186" width="11" style="10" bestFit="1" customWidth="1"/>
    <col min="9187" max="9188" width="13.85546875" style="10" customWidth="1"/>
    <col min="9189" max="9431" width="9.140625" style="10"/>
    <col min="9432" max="9435" width="2.5703125" style="10" customWidth="1"/>
    <col min="9436" max="9436" width="40.5703125" style="10" customWidth="1"/>
    <col min="9437" max="9437" width="8.42578125" style="10" customWidth="1"/>
    <col min="9438" max="9438" width="1.5703125" style="10" customWidth="1"/>
    <col min="9439" max="9439" width="12.5703125" style="10" customWidth="1"/>
    <col min="9440" max="9440" width="1.5703125" style="10" customWidth="1"/>
    <col min="9441" max="9441" width="12.5703125" style="10" customWidth="1"/>
    <col min="9442" max="9442" width="11" style="10" bestFit="1" customWidth="1"/>
    <col min="9443" max="9444" width="13.85546875" style="10" customWidth="1"/>
    <col min="9445" max="9687" width="9.140625" style="10"/>
    <col min="9688" max="9691" width="2.5703125" style="10" customWidth="1"/>
    <col min="9692" max="9692" width="40.5703125" style="10" customWidth="1"/>
    <col min="9693" max="9693" width="8.42578125" style="10" customWidth="1"/>
    <col min="9694" max="9694" width="1.5703125" style="10" customWidth="1"/>
    <col min="9695" max="9695" width="12.5703125" style="10" customWidth="1"/>
    <col min="9696" max="9696" width="1.5703125" style="10" customWidth="1"/>
    <col min="9697" max="9697" width="12.5703125" style="10" customWidth="1"/>
    <col min="9698" max="9698" width="11" style="10" bestFit="1" customWidth="1"/>
    <col min="9699" max="9700" width="13.85546875" style="10" customWidth="1"/>
    <col min="9701" max="9943" width="9.140625" style="10"/>
    <col min="9944" max="9947" width="2.5703125" style="10" customWidth="1"/>
    <col min="9948" max="9948" width="40.5703125" style="10" customWidth="1"/>
    <col min="9949" max="9949" width="8.42578125" style="10" customWidth="1"/>
    <col min="9950" max="9950" width="1.5703125" style="10" customWidth="1"/>
    <col min="9951" max="9951" width="12.5703125" style="10" customWidth="1"/>
    <col min="9952" max="9952" width="1.5703125" style="10" customWidth="1"/>
    <col min="9953" max="9953" width="12.5703125" style="10" customWidth="1"/>
    <col min="9954" max="9954" width="11" style="10" bestFit="1" customWidth="1"/>
    <col min="9955" max="9956" width="13.85546875" style="10" customWidth="1"/>
    <col min="9957" max="10199" width="9.140625" style="10"/>
    <col min="10200" max="10203" width="2.5703125" style="10" customWidth="1"/>
    <col min="10204" max="10204" width="40.5703125" style="10" customWidth="1"/>
    <col min="10205" max="10205" width="8.42578125" style="10" customWidth="1"/>
    <col min="10206" max="10206" width="1.5703125" style="10" customWidth="1"/>
    <col min="10207" max="10207" width="12.5703125" style="10" customWidth="1"/>
    <col min="10208" max="10208" width="1.5703125" style="10" customWidth="1"/>
    <col min="10209" max="10209" width="12.5703125" style="10" customWidth="1"/>
    <col min="10210" max="10210" width="11" style="10" bestFit="1" customWidth="1"/>
    <col min="10211" max="10212" width="13.85546875" style="10" customWidth="1"/>
    <col min="10213" max="10455" width="9.140625" style="10"/>
    <col min="10456" max="10459" width="2.5703125" style="10" customWidth="1"/>
    <col min="10460" max="10460" width="40.5703125" style="10" customWidth="1"/>
    <col min="10461" max="10461" width="8.42578125" style="10" customWidth="1"/>
    <col min="10462" max="10462" width="1.5703125" style="10" customWidth="1"/>
    <col min="10463" max="10463" width="12.5703125" style="10" customWidth="1"/>
    <col min="10464" max="10464" width="1.5703125" style="10" customWidth="1"/>
    <col min="10465" max="10465" width="12.5703125" style="10" customWidth="1"/>
    <col min="10466" max="10466" width="11" style="10" bestFit="1" customWidth="1"/>
    <col min="10467" max="10468" width="13.85546875" style="10" customWidth="1"/>
    <col min="10469" max="10711" width="9.140625" style="10"/>
    <col min="10712" max="10715" width="2.5703125" style="10" customWidth="1"/>
    <col min="10716" max="10716" width="40.5703125" style="10" customWidth="1"/>
    <col min="10717" max="10717" width="8.42578125" style="10" customWidth="1"/>
    <col min="10718" max="10718" width="1.5703125" style="10" customWidth="1"/>
    <col min="10719" max="10719" width="12.5703125" style="10" customWidth="1"/>
    <col min="10720" max="10720" width="1.5703125" style="10" customWidth="1"/>
    <col min="10721" max="10721" width="12.5703125" style="10" customWidth="1"/>
    <col min="10722" max="10722" width="11" style="10" bestFit="1" customWidth="1"/>
    <col min="10723" max="10724" width="13.85546875" style="10" customWidth="1"/>
    <col min="10725" max="10967" width="9.140625" style="10"/>
    <col min="10968" max="10971" width="2.5703125" style="10" customWidth="1"/>
    <col min="10972" max="10972" width="40.5703125" style="10" customWidth="1"/>
    <col min="10973" max="10973" width="8.42578125" style="10" customWidth="1"/>
    <col min="10974" max="10974" width="1.5703125" style="10" customWidth="1"/>
    <col min="10975" max="10975" width="12.5703125" style="10" customWidth="1"/>
    <col min="10976" max="10976" width="1.5703125" style="10" customWidth="1"/>
    <col min="10977" max="10977" width="12.5703125" style="10" customWidth="1"/>
    <col min="10978" max="10978" width="11" style="10" bestFit="1" customWidth="1"/>
    <col min="10979" max="10980" width="13.85546875" style="10" customWidth="1"/>
    <col min="10981" max="11223" width="9.140625" style="10"/>
    <col min="11224" max="11227" width="2.5703125" style="10" customWidth="1"/>
    <col min="11228" max="11228" width="40.5703125" style="10" customWidth="1"/>
    <col min="11229" max="11229" width="8.42578125" style="10" customWidth="1"/>
    <col min="11230" max="11230" width="1.5703125" style="10" customWidth="1"/>
    <col min="11231" max="11231" width="12.5703125" style="10" customWidth="1"/>
    <col min="11232" max="11232" width="1.5703125" style="10" customWidth="1"/>
    <col min="11233" max="11233" width="12.5703125" style="10" customWidth="1"/>
    <col min="11234" max="11234" width="11" style="10" bestFit="1" customWidth="1"/>
    <col min="11235" max="11236" width="13.85546875" style="10" customWidth="1"/>
    <col min="11237" max="11479" width="9.140625" style="10"/>
    <col min="11480" max="11483" width="2.5703125" style="10" customWidth="1"/>
    <col min="11484" max="11484" width="40.5703125" style="10" customWidth="1"/>
    <col min="11485" max="11485" width="8.42578125" style="10" customWidth="1"/>
    <col min="11486" max="11486" width="1.5703125" style="10" customWidth="1"/>
    <col min="11487" max="11487" width="12.5703125" style="10" customWidth="1"/>
    <col min="11488" max="11488" width="1.5703125" style="10" customWidth="1"/>
    <col min="11489" max="11489" width="12.5703125" style="10" customWidth="1"/>
    <col min="11490" max="11490" width="11" style="10" bestFit="1" customWidth="1"/>
    <col min="11491" max="11492" width="13.85546875" style="10" customWidth="1"/>
    <col min="11493" max="11735" width="9.140625" style="10"/>
    <col min="11736" max="11739" width="2.5703125" style="10" customWidth="1"/>
    <col min="11740" max="11740" width="40.5703125" style="10" customWidth="1"/>
    <col min="11741" max="11741" width="8.42578125" style="10" customWidth="1"/>
    <col min="11742" max="11742" width="1.5703125" style="10" customWidth="1"/>
    <col min="11743" max="11743" width="12.5703125" style="10" customWidth="1"/>
    <col min="11744" max="11744" width="1.5703125" style="10" customWidth="1"/>
    <col min="11745" max="11745" width="12.5703125" style="10" customWidth="1"/>
    <col min="11746" max="11746" width="11" style="10" bestFit="1" customWidth="1"/>
    <col min="11747" max="11748" width="13.85546875" style="10" customWidth="1"/>
    <col min="11749" max="11991" width="9.140625" style="10"/>
    <col min="11992" max="11995" width="2.5703125" style="10" customWidth="1"/>
    <col min="11996" max="11996" width="40.5703125" style="10" customWidth="1"/>
    <col min="11997" max="11997" width="8.42578125" style="10" customWidth="1"/>
    <col min="11998" max="11998" width="1.5703125" style="10" customWidth="1"/>
    <col min="11999" max="11999" width="12.5703125" style="10" customWidth="1"/>
    <col min="12000" max="12000" width="1.5703125" style="10" customWidth="1"/>
    <col min="12001" max="12001" width="12.5703125" style="10" customWidth="1"/>
    <col min="12002" max="12002" width="11" style="10" bestFit="1" customWidth="1"/>
    <col min="12003" max="12004" width="13.85546875" style="10" customWidth="1"/>
    <col min="12005" max="12247" width="9.140625" style="10"/>
    <col min="12248" max="12251" width="2.5703125" style="10" customWidth="1"/>
    <col min="12252" max="12252" width="40.5703125" style="10" customWidth="1"/>
    <col min="12253" max="12253" width="8.42578125" style="10" customWidth="1"/>
    <col min="12254" max="12254" width="1.5703125" style="10" customWidth="1"/>
    <col min="12255" max="12255" width="12.5703125" style="10" customWidth="1"/>
    <col min="12256" max="12256" width="1.5703125" style="10" customWidth="1"/>
    <col min="12257" max="12257" width="12.5703125" style="10" customWidth="1"/>
    <col min="12258" max="12258" width="11" style="10" bestFit="1" customWidth="1"/>
    <col min="12259" max="12260" width="13.85546875" style="10" customWidth="1"/>
    <col min="12261" max="12503" width="9.140625" style="10"/>
    <col min="12504" max="12507" width="2.5703125" style="10" customWidth="1"/>
    <col min="12508" max="12508" width="40.5703125" style="10" customWidth="1"/>
    <col min="12509" max="12509" width="8.42578125" style="10" customWidth="1"/>
    <col min="12510" max="12510" width="1.5703125" style="10" customWidth="1"/>
    <col min="12511" max="12511" width="12.5703125" style="10" customWidth="1"/>
    <col min="12512" max="12512" width="1.5703125" style="10" customWidth="1"/>
    <col min="12513" max="12513" width="12.5703125" style="10" customWidth="1"/>
    <col min="12514" max="12514" width="11" style="10" bestFit="1" customWidth="1"/>
    <col min="12515" max="12516" width="13.85546875" style="10" customWidth="1"/>
    <col min="12517" max="12759" width="9.140625" style="10"/>
    <col min="12760" max="12763" width="2.5703125" style="10" customWidth="1"/>
    <col min="12764" max="12764" width="40.5703125" style="10" customWidth="1"/>
    <col min="12765" max="12765" width="8.42578125" style="10" customWidth="1"/>
    <col min="12766" max="12766" width="1.5703125" style="10" customWidth="1"/>
    <col min="12767" max="12767" width="12.5703125" style="10" customWidth="1"/>
    <col min="12768" max="12768" width="1.5703125" style="10" customWidth="1"/>
    <col min="12769" max="12769" width="12.5703125" style="10" customWidth="1"/>
    <col min="12770" max="12770" width="11" style="10" bestFit="1" customWidth="1"/>
    <col min="12771" max="12772" width="13.85546875" style="10" customWidth="1"/>
    <col min="12773" max="13015" width="9.140625" style="10"/>
    <col min="13016" max="13019" width="2.5703125" style="10" customWidth="1"/>
    <col min="13020" max="13020" width="40.5703125" style="10" customWidth="1"/>
    <col min="13021" max="13021" width="8.42578125" style="10" customWidth="1"/>
    <col min="13022" max="13022" width="1.5703125" style="10" customWidth="1"/>
    <col min="13023" max="13023" width="12.5703125" style="10" customWidth="1"/>
    <col min="13024" max="13024" width="1.5703125" style="10" customWidth="1"/>
    <col min="13025" max="13025" width="12.5703125" style="10" customWidth="1"/>
    <col min="13026" max="13026" width="11" style="10" bestFit="1" customWidth="1"/>
    <col min="13027" max="13028" width="13.85546875" style="10" customWidth="1"/>
    <col min="13029" max="13271" width="9.140625" style="10"/>
    <col min="13272" max="13275" width="2.5703125" style="10" customWidth="1"/>
    <col min="13276" max="13276" width="40.5703125" style="10" customWidth="1"/>
    <col min="13277" max="13277" width="8.42578125" style="10" customWidth="1"/>
    <col min="13278" max="13278" width="1.5703125" style="10" customWidth="1"/>
    <col min="13279" max="13279" width="12.5703125" style="10" customWidth="1"/>
    <col min="13280" max="13280" width="1.5703125" style="10" customWidth="1"/>
    <col min="13281" max="13281" width="12.5703125" style="10" customWidth="1"/>
    <col min="13282" max="13282" width="11" style="10" bestFit="1" customWidth="1"/>
    <col min="13283" max="13284" width="13.85546875" style="10" customWidth="1"/>
    <col min="13285" max="13527" width="9.140625" style="10"/>
    <col min="13528" max="13531" width="2.5703125" style="10" customWidth="1"/>
    <col min="13532" max="13532" width="40.5703125" style="10" customWidth="1"/>
    <col min="13533" max="13533" width="8.42578125" style="10" customWidth="1"/>
    <col min="13534" max="13534" width="1.5703125" style="10" customWidth="1"/>
    <col min="13535" max="13535" width="12.5703125" style="10" customWidth="1"/>
    <col min="13536" max="13536" width="1.5703125" style="10" customWidth="1"/>
    <col min="13537" max="13537" width="12.5703125" style="10" customWidth="1"/>
    <col min="13538" max="13538" width="11" style="10" bestFit="1" customWidth="1"/>
    <col min="13539" max="13540" width="13.85546875" style="10" customWidth="1"/>
    <col min="13541" max="13783" width="9.140625" style="10"/>
    <col min="13784" max="13787" width="2.5703125" style="10" customWidth="1"/>
    <col min="13788" max="13788" width="40.5703125" style="10" customWidth="1"/>
    <col min="13789" max="13789" width="8.42578125" style="10" customWidth="1"/>
    <col min="13790" max="13790" width="1.5703125" style="10" customWidth="1"/>
    <col min="13791" max="13791" width="12.5703125" style="10" customWidth="1"/>
    <col min="13792" max="13792" width="1.5703125" style="10" customWidth="1"/>
    <col min="13793" max="13793" width="12.5703125" style="10" customWidth="1"/>
    <col min="13794" max="13794" width="11" style="10" bestFit="1" customWidth="1"/>
    <col min="13795" max="13796" width="13.85546875" style="10" customWidth="1"/>
    <col min="13797" max="14039" width="9.140625" style="10"/>
    <col min="14040" max="14043" width="2.5703125" style="10" customWidth="1"/>
    <col min="14044" max="14044" width="40.5703125" style="10" customWidth="1"/>
    <col min="14045" max="14045" width="8.42578125" style="10" customWidth="1"/>
    <col min="14046" max="14046" width="1.5703125" style="10" customWidth="1"/>
    <col min="14047" max="14047" width="12.5703125" style="10" customWidth="1"/>
    <col min="14048" max="14048" width="1.5703125" style="10" customWidth="1"/>
    <col min="14049" max="14049" width="12.5703125" style="10" customWidth="1"/>
    <col min="14050" max="14050" width="11" style="10" bestFit="1" customWidth="1"/>
    <col min="14051" max="14052" width="13.85546875" style="10" customWidth="1"/>
    <col min="14053" max="14295" width="9.140625" style="10"/>
    <col min="14296" max="14299" width="2.5703125" style="10" customWidth="1"/>
    <col min="14300" max="14300" width="40.5703125" style="10" customWidth="1"/>
    <col min="14301" max="14301" width="8.42578125" style="10" customWidth="1"/>
    <col min="14302" max="14302" width="1.5703125" style="10" customWidth="1"/>
    <col min="14303" max="14303" width="12.5703125" style="10" customWidth="1"/>
    <col min="14304" max="14304" width="1.5703125" style="10" customWidth="1"/>
    <col min="14305" max="14305" width="12.5703125" style="10" customWidth="1"/>
    <col min="14306" max="14306" width="11" style="10" bestFit="1" customWidth="1"/>
    <col min="14307" max="14308" width="13.85546875" style="10" customWidth="1"/>
    <col min="14309" max="14551" width="9.140625" style="10"/>
    <col min="14552" max="14555" width="2.5703125" style="10" customWidth="1"/>
    <col min="14556" max="14556" width="40.5703125" style="10" customWidth="1"/>
    <col min="14557" max="14557" width="8.42578125" style="10" customWidth="1"/>
    <col min="14558" max="14558" width="1.5703125" style="10" customWidth="1"/>
    <col min="14559" max="14559" width="12.5703125" style="10" customWidth="1"/>
    <col min="14560" max="14560" width="1.5703125" style="10" customWidth="1"/>
    <col min="14561" max="14561" width="12.5703125" style="10" customWidth="1"/>
    <col min="14562" max="14562" width="11" style="10" bestFit="1" customWidth="1"/>
    <col min="14563" max="14564" width="13.85546875" style="10" customWidth="1"/>
    <col min="14565" max="14807" width="9.140625" style="10"/>
    <col min="14808" max="14811" width="2.5703125" style="10" customWidth="1"/>
    <col min="14812" max="14812" width="40.5703125" style="10" customWidth="1"/>
    <col min="14813" max="14813" width="8.42578125" style="10" customWidth="1"/>
    <col min="14814" max="14814" width="1.5703125" style="10" customWidth="1"/>
    <col min="14815" max="14815" width="12.5703125" style="10" customWidth="1"/>
    <col min="14816" max="14816" width="1.5703125" style="10" customWidth="1"/>
    <col min="14817" max="14817" width="12.5703125" style="10" customWidth="1"/>
    <col min="14818" max="14818" width="11" style="10" bestFit="1" customWidth="1"/>
    <col min="14819" max="14820" width="13.85546875" style="10" customWidth="1"/>
    <col min="14821" max="15063" width="9.140625" style="10"/>
    <col min="15064" max="15067" width="2.5703125" style="10" customWidth="1"/>
    <col min="15068" max="15068" width="40.5703125" style="10" customWidth="1"/>
    <col min="15069" max="15069" width="8.42578125" style="10" customWidth="1"/>
    <col min="15070" max="15070" width="1.5703125" style="10" customWidth="1"/>
    <col min="15071" max="15071" width="12.5703125" style="10" customWidth="1"/>
    <col min="15072" max="15072" width="1.5703125" style="10" customWidth="1"/>
    <col min="15073" max="15073" width="12.5703125" style="10" customWidth="1"/>
    <col min="15074" max="15074" width="11" style="10" bestFit="1" customWidth="1"/>
    <col min="15075" max="15076" width="13.85546875" style="10" customWidth="1"/>
    <col min="15077" max="15319" width="9.140625" style="10"/>
    <col min="15320" max="15323" width="2.5703125" style="10" customWidth="1"/>
    <col min="15324" max="15324" width="40.5703125" style="10" customWidth="1"/>
    <col min="15325" max="15325" width="8.42578125" style="10" customWidth="1"/>
    <col min="15326" max="15326" width="1.5703125" style="10" customWidth="1"/>
    <col min="15327" max="15327" width="12.5703125" style="10" customWidth="1"/>
    <col min="15328" max="15328" width="1.5703125" style="10" customWidth="1"/>
    <col min="15329" max="15329" width="12.5703125" style="10" customWidth="1"/>
    <col min="15330" max="15330" width="11" style="10" bestFit="1" customWidth="1"/>
    <col min="15331" max="15332" width="13.85546875" style="10" customWidth="1"/>
    <col min="15333" max="15575" width="9.140625" style="10"/>
    <col min="15576" max="15579" width="2.5703125" style="10" customWidth="1"/>
    <col min="15580" max="15580" width="40.5703125" style="10" customWidth="1"/>
    <col min="15581" max="15581" width="8.42578125" style="10" customWidth="1"/>
    <col min="15582" max="15582" width="1.5703125" style="10" customWidth="1"/>
    <col min="15583" max="15583" width="12.5703125" style="10" customWidth="1"/>
    <col min="15584" max="15584" width="1.5703125" style="10" customWidth="1"/>
    <col min="15585" max="15585" width="12.5703125" style="10" customWidth="1"/>
    <col min="15586" max="15586" width="11" style="10" bestFit="1" customWidth="1"/>
    <col min="15587" max="15588" width="13.85546875" style="10" customWidth="1"/>
    <col min="15589" max="15831" width="9.140625" style="10"/>
    <col min="15832" max="15835" width="2.5703125" style="10" customWidth="1"/>
    <col min="15836" max="15836" width="40.5703125" style="10" customWidth="1"/>
    <col min="15837" max="15837" width="8.42578125" style="10" customWidth="1"/>
    <col min="15838" max="15838" width="1.5703125" style="10" customWidth="1"/>
    <col min="15839" max="15839" width="12.5703125" style="10" customWidth="1"/>
    <col min="15840" max="15840" width="1.5703125" style="10" customWidth="1"/>
    <col min="15841" max="15841" width="12.5703125" style="10" customWidth="1"/>
    <col min="15842" max="15842" width="11" style="10" bestFit="1" customWidth="1"/>
    <col min="15843" max="15844" width="13.85546875" style="10" customWidth="1"/>
    <col min="15845" max="16087" width="9.140625" style="10"/>
    <col min="16088" max="16091" width="2.5703125" style="10" customWidth="1"/>
    <col min="16092" max="16092" width="40.5703125" style="10" customWidth="1"/>
    <col min="16093" max="16093" width="8.42578125" style="10" customWidth="1"/>
    <col min="16094" max="16094" width="1.5703125" style="10" customWidth="1"/>
    <col min="16095" max="16095" width="12.5703125" style="10" customWidth="1"/>
    <col min="16096" max="16096" width="1.5703125" style="10" customWidth="1"/>
    <col min="16097" max="16097" width="12.5703125" style="10" customWidth="1"/>
    <col min="16098" max="16098" width="11" style="10" bestFit="1" customWidth="1"/>
    <col min="16099" max="16100" width="13.85546875" style="10" customWidth="1"/>
    <col min="16101" max="16369" width="9.140625" style="10"/>
    <col min="16370" max="16373" width="9.140625" style="10" customWidth="1"/>
    <col min="16374" max="16384" width="9.140625" style="10"/>
  </cols>
  <sheetData>
    <row r="1" spans="1:9" s="1" customFormat="1" ht="21.75" customHeight="1">
      <c r="A1" s="1" t="s">
        <v>140</v>
      </c>
      <c r="C1" s="2"/>
      <c r="D1" s="2"/>
      <c r="E1" s="14"/>
      <c r="G1" s="4"/>
      <c r="I1" s="4"/>
    </row>
    <row r="2" spans="1:9" s="1" customFormat="1" ht="21.75" customHeight="1">
      <c r="A2" s="1" t="s">
        <v>0</v>
      </c>
      <c r="C2" s="2"/>
      <c r="D2" s="2"/>
      <c r="E2" s="14"/>
      <c r="G2" s="4"/>
      <c r="I2" s="4"/>
    </row>
    <row r="3" spans="1:9" s="1" customFormat="1" ht="21.75" customHeight="1">
      <c r="A3" s="5" t="s">
        <v>135</v>
      </c>
      <c r="B3" s="5"/>
      <c r="C3" s="6"/>
      <c r="D3" s="6"/>
      <c r="E3" s="7"/>
      <c r="F3" s="5"/>
      <c r="G3" s="8"/>
      <c r="H3" s="5"/>
      <c r="I3" s="8"/>
    </row>
    <row r="4" spans="1:9" ht="21.75" customHeight="1">
      <c r="A4" s="9"/>
      <c r="C4" s="11"/>
      <c r="D4" s="11"/>
    </row>
    <row r="5" spans="1:9" ht="21.75" customHeight="1">
      <c r="A5" s="9"/>
      <c r="C5" s="11"/>
      <c r="D5" s="11"/>
      <c r="G5" s="4" t="s">
        <v>136</v>
      </c>
      <c r="H5" s="1"/>
      <c r="I5" s="4" t="s">
        <v>117</v>
      </c>
    </row>
    <row r="6" spans="1:9" ht="21.75" customHeight="1">
      <c r="A6" s="9"/>
      <c r="C6" s="11"/>
      <c r="D6" s="11"/>
      <c r="E6" s="7" t="s">
        <v>1</v>
      </c>
      <c r="F6" s="13"/>
      <c r="G6" s="8" t="s">
        <v>2</v>
      </c>
      <c r="H6" s="13"/>
      <c r="I6" s="8" t="s">
        <v>2</v>
      </c>
    </row>
    <row r="7" spans="1:9" ht="8.1" customHeight="1">
      <c r="A7" s="9"/>
      <c r="C7" s="11"/>
      <c r="D7" s="11"/>
      <c r="E7" s="14"/>
      <c r="F7" s="13"/>
      <c r="G7" s="18"/>
      <c r="H7" s="13"/>
      <c r="I7" s="15"/>
    </row>
    <row r="8" spans="1:9" ht="21.75" customHeight="1">
      <c r="A8" s="1" t="s">
        <v>3</v>
      </c>
      <c r="C8" s="11"/>
      <c r="D8" s="11"/>
      <c r="E8" s="118"/>
      <c r="F8" s="9"/>
      <c r="G8" s="16"/>
      <c r="H8" s="9"/>
      <c r="I8" s="17"/>
    </row>
    <row r="9" spans="1:9" ht="8.1" customHeight="1">
      <c r="A9" s="9"/>
      <c r="C9" s="11"/>
      <c r="D9" s="11"/>
      <c r="E9" s="14"/>
      <c r="F9" s="13"/>
      <c r="G9" s="18"/>
      <c r="H9" s="13"/>
      <c r="I9" s="15"/>
    </row>
    <row r="10" spans="1:9" ht="21.75" customHeight="1">
      <c r="A10" s="1" t="s">
        <v>4</v>
      </c>
      <c r="C10" s="11"/>
      <c r="D10" s="11"/>
      <c r="G10" s="19"/>
    </row>
    <row r="11" spans="1:9" ht="8.1" customHeight="1">
      <c r="A11" s="1"/>
      <c r="C11" s="11"/>
      <c r="D11" s="20"/>
      <c r="F11" s="22"/>
      <c r="G11" s="19"/>
      <c r="H11" s="22"/>
    </row>
    <row r="12" spans="1:9" ht="21.75" customHeight="1">
      <c r="A12" s="10" t="s">
        <v>5</v>
      </c>
      <c r="C12" s="11"/>
      <c r="D12" s="20"/>
      <c r="E12" s="21" t="s">
        <v>148</v>
      </c>
      <c r="F12" s="22"/>
      <c r="G12" s="23">
        <v>214672252</v>
      </c>
      <c r="H12" s="22"/>
      <c r="I12" s="24">
        <v>52866184</v>
      </c>
    </row>
    <row r="13" spans="1:9" ht="21.75" customHeight="1">
      <c r="A13" s="10" t="s">
        <v>49</v>
      </c>
      <c r="C13" s="11"/>
      <c r="D13" s="25"/>
      <c r="E13" s="21">
        <v>10</v>
      </c>
      <c r="F13" s="22"/>
      <c r="G13" s="23">
        <v>219498472</v>
      </c>
      <c r="H13" s="22"/>
      <c r="I13" s="24">
        <v>136896794</v>
      </c>
    </row>
    <row r="14" spans="1:9" ht="21.75" customHeight="1">
      <c r="A14" s="10" t="s">
        <v>98</v>
      </c>
      <c r="C14" s="11"/>
      <c r="D14" s="25"/>
      <c r="E14" s="21">
        <v>10</v>
      </c>
      <c r="F14" s="22"/>
      <c r="G14" s="23">
        <v>348599712</v>
      </c>
      <c r="H14" s="22"/>
      <c r="I14" s="24">
        <v>122614013</v>
      </c>
    </row>
    <row r="15" spans="1:9" ht="21.75" customHeight="1">
      <c r="A15" s="10" t="s">
        <v>48</v>
      </c>
      <c r="C15" s="11"/>
      <c r="D15" s="25"/>
      <c r="E15" s="21">
        <v>12</v>
      </c>
      <c r="F15" s="22"/>
      <c r="G15" s="23">
        <v>86344593</v>
      </c>
      <c r="H15" s="22"/>
      <c r="I15" s="24">
        <v>7705570</v>
      </c>
    </row>
    <row r="16" spans="1:9" ht="21.75" customHeight="1">
      <c r="A16" s="10" t="s">
        <v>46</v>
      </c>
      <c r="C16" s="11"/>
      <c r="D16" s="25"/>
      <c r="E16" s="21">
        <v>13</v>
      </c>
      <c r="F16" s="22"/>
      <c r="G16" s="26">
        <v>50242669</v>
      </c>
      <c r="H16" s="22"/>
      <c r="I16" s="27">
        <v>30490880</v>
      </c>
    </row>
    <row r="17" spans="1:9" ht="8.1" customHeight="1">
      <c r="A17" s="9"/>
      <c r="C17" s="11"/>
      <c r="D17" s="11"/>
      <c r="E17" s="14"/>
      <c r="F17" s="13"/>
      <c r="G17" s="18"/>
      <c r="H17" s="13"/>
      <c r="I17" s="15"/>
    </row>
    <row r="18" spans="1:9" ht="21.75" customHeight="1">
      <c r="A18" s="2" t="s">
        <v>6</v>
      </c>
      <c r="C18" s="2"/>
      <c r="D18" s="11"/>
      <c r="G18" s="26">
        <f>+SUM(G12:G16)</f>
        <v>919357698</v>
      </c>
      <c r="I18" s="27">
        <f>+SUM(I12:I16)</f>
        <v>350573441</v>
      </c>
    </row>
    <row r="19" spans="1:9" ht="21.75" customHeight="1">
      <c r="A19" s="9"/>
      <c r="C19" s="11"/>
      <c r="D19" s="11"/>
      <c r="E19" s="14"/>
      <c r="F19" s="13"/>
      <c r="G19" s="18"/>
      <c r="H19" s="13"/>
      <c r="I19" s="15"/>
    </row>
    <row r="20" spans="1:9" ht="21.75" customHeight="1">
      <c r="A20" s="1" t="s">
        <v>37</v>
      </c>
      <c r="G20" s="19"/>
    </row>
    <row r="21" spans="1:9" ht="8.1" customHeight="1">
      <c r="A21" s="9"/>
      <c r="C21" s="11"/>
      <c r="D21" s="11"/>
      <c r="E21" s="14"/>
      <c r="F21" s="13"/>
      <c r="G21" s="23"/>
      <c r="H21" s="13"/>
      <c r="I21" s="24"/>
    </row>
    <row r="22" spans="1:9" ht="21.75" customHeight="1">
      <c r="A22" s="9" t="s">
        <v>50</v>
      </c>
      <c r="C22" s="11"/>
      <c r="D22" s="11"/>
      <c r="E22" s="21" t="s">
        <v>149</v>
      </c>
      <c r="F22" s="13"/>
      <c r="G22" s="23">
        <v>23461950</v>
      </c>
      <c r="H22" s="13"/>
      <c r="I22" s="24">
        <v>17441752</v>
      </c>
    </row>
    <row r="23" spans="1:9" ht="21.75" customHeight="1">
      <c r="A23" s="128" t="s">
        <v>51</v>
      </c>
      <c r="C23" s="11"/>
      <c r="D23" s="11"/>
      <c r="E23" s="21">
        <v>15</v>
      </c>
      <c r="G23" s="23">
        <v>5499891</v>
      </c>
      <c r="H23" s="22"/>
      <c r="I23" s="24">
        <v>4401659</v>
      </c>
    </row>
    <row r="24" spans="1:9" ht="21.75" customHeight="1">
      <c r="A24" s="128" t="s">
        <v>124</v>
      </c>
      <c r="C24" s="11"/>
      <c r="D24" s="11"/>
      <c r="G24" s="23">
        <v>215482</v>
      </c>
      <c r="H24" s="22"/>
      <c r="I24" s="24">
        <v>236001</v>
      </c>
    </row>
    <row r="25" spans="1:9" ht="21.75" customHeight="1">
      <c r="A25" s="128" t="s">
        <v>101</v>
      </c>
      <c r="C25" s="11"/>
      <c r="D25" s="11"/>
      <c r="E25" s="21">
        <v>16</v>
      </c>
      <c r="G25" s="23">
        <v>17982378</v>
      </c>
      <c r="H25" s="22"/>
      <c r="I25" s="24">
        <v>14600768</v>
      </c>
    </row>
    <row r="26" spans="1:9" ht="21.75" customHeight="1">
      <c r="A26" s="128" t="s">
        <v>105</v>
      </c>
      <c r="C26" s="11"/>
      <c r="D26" s="11"/>
      <c r="E26" s="21">
        <v>17</v>
      </c>
      <c r="G26" s="23">
        <v>1825080</v>
      </c>
      <c r="H26" s="22"/>
      <c r="I26" s="24">
        <v>1392169</v>
      </c>
    </row>
    <row r="27" spans="1:9" ht="21.75" customHeight="1">
      <c r="A27" s="128" t="s">
        <v>40</v>
      </c>
      <c r="C27" s="11"/>
      <c r="D27" s="11"/>
      <c r="E27" s="21">
        <v>18</v>
      </c>
      <c r="G27" s="26">
        <v>50520056</v>
      </c>
      <c r="I27" s="27">
        <v>23276352</v>
      </c>
    </row>
    <row r="28" spans="1:9" ht="8.1" customHeight="1">
      <c r="A28" s="9"/>
      <c r="C28" s="11"/>
      <c r="D28" s="11"/>
      <c r="E28" s="14"/>
      <c r="F28" s="13"/>
      <c r="G28" s="23"/>
      <c r="H28" s="13"/>
      <c r="I28" s="24"/>
    </row>
    <row r="29" spans="1:9" ht="21.75" customHeight="1">
      <c r="A29" s="1" t="s">
        <v>38</v>
      </c>
      <c r="B29" s="9"/>
      <c r="C29" s="11"/>
      <c r="D29" s="11"/>
      <c r="G29" s="26">
        <f>SUM(G22:G27)</f>
        <v>99504837</v>
      </c>
      <c r="I29" s="27">
        <f>SUM(I22:I27)</f>
        <v>61348701</v>
      </c>
    </row>
    <row r="30" spans="1:9" ht="8.1" customHeight="1">
      <c r="A30" s="9"/>
      <c r="C30" s="11"/>
      <c r="D30" s="11"/>
      <c r="E30" s="14"/>
      <c r="F30" s="13"/>
      <c r="G30" s="18"/>
      <c r="H30" s="13"/>
      <c r="I30" s="15"/>
    </row>
    <row r="31" spans="1:9" ht="21.75" customHeight="1" thickBot="1">
      <c r="A31" s="1" t="s">
        <v>7</v>
      </c>
      <c r="B31" s="9"/>
      <c r="C31" s="11"/>
      <c r="D31" s="11"/>
      <c r="G31" s="28">
        <f>SUM(G18+G29)</f>
        <v>1018862535</v>
      </c>
      <c r="I31" s="29">
        <f>SUM(I18+I29)</f>
        <v>411922142</v>
      </c>
    </row>
    <row r="32" spans="1:9" ht="21.75" customHeight="1" thickTop="1">
      <c r="A32" s="1"/>
      <c r="B32" s="9"/>
      <c r="C32" s="11"/>
      <c r="D32" s="11"/>
      <c r="G32" s="24"/>
      <c r="I32" s="24"/>
    </row>
    <row r="33" spans="1:9" ht="21.75" customHeight="1">
      <c r="A33" s="1"/>
      <c r="B33" s="9"/>
      <c r="C33" s="11"/>
      <c r="D33" s="11"/>
      <c r="G33" s="24"/>
      <c r="I33" s="24"/>
    </row>
    <row r="34" spans="1:9" ht="21.75" customHeight="1">
      <c r="A34" s="1"/>
      <c r="B34" s="9"/>
      <c r="C34" s="11"/>
      <c r="D34" s="11"/>
      <c r="G34" s="24"/>
      <c r="I34" s="24"/>
    </row>
    <row r="35" spans="1:9" ht="21.75" customHeight="1">
      <c r="A35" s="1"/>
      <c r="B35" s="9"/>
      <c r="C35" s="11"/>
      <c r="D35" s="11"/>
      <c r="G35" s="24"/>
      <c r="I35" s="24"/>
    </row>
    <row r="36" spans="1:9" ht="17.25" customHeight="1">
      <c r="A36" s="1"/>
      <c r="B36" s="9"/>
      <c r="C36" s="11"/>
      <c r="D36" s="11"/>
      <c r="G36" s="24"/>
      <c r="I36" s="24"/>
    </row>
    <row r="37" spans="1:9" ht="18.75">
      <c r="A37" s="1"/>
      <c r="B37" s="9"/>
      <c r="C37" s="11"/>
      <c r="D37" s="11"/>
      <c r="G37" s="24"/>
      <c r="I37" s="24"/>
    </row>
    <row r="38" spans="1:9" ht="21.75" customHeight="1">
      <c r="A38" s="1"/>
      <c r="B38" s="9"/>
      <c r="C38" s="11"/>
      <c r="D38" s="11"/>
      <c r="G38" s="24"/>
      <c r="I38" s="24"/>
    </row>
    <row r="39" spans="1:9" ht="21.75" customHeight="1">
      <c r="A39" s="149" t="s">
        <v>45</v>
      </c>
      <c r="B39" s="149"/>
      <c r="C39" s="149"/>
      <c r="D39" s="149"/>
      <c r="E39" s="149"/>
      <c r="F39" s="149"/>
      <c r="G39" s="149"/>
      <c r="H39" s="149"/>
      <c r="I39" s="149"/>
    </row>
    <row r="40" spans="1:9" ht="15.75" customHeight="1">
      <c r="A40" s="148"/>
      <c r="B40" s="148"/>
      <c r="C40" s="148"/>
      <c r="D40" s="148"/>
      <c r="E40" s="148"/>
      <c r="F40" s="148"/>
      <c r="G40" s="148"/>
      <c r="H40" s="148"/>
      <c r="I40" s="148"/>
    </row>
    <row r="41" spans="1:9" ht="9.75" customHeight="1">
      <c r="A41" s="1"/>
      <c r="B41" s="9"/>
      <c r="C41" s="11"/>
      <c r="D41" s="11"/>
      <c r="G41" s="24"/>
      <c r="I41" s="24"/>
    </row>
    <row r="42" spans="1:9" ht="21.95" customHeight="1">
      <c r="A42" s="30" t="s">
        <v>24</v>
      </c>
      <c r="B42" s="30"/>
      <c r="C42" s="31"/>
      <c r="D42" s="31"/>
      <c r="E42" s="32"/>
      <c r="F42" s="30"/>
      <c r="G42" s="27"/>
      <c r="H42" s="30"/>
      <c r="I42" s="27"/>
    </row>
    <row r="43" spans="1:9" s="1" customFormat="1" ht="21.75" customHeight="1">
      <c r="A43" s="1" t="str">
        <f>A1</f>
        <v>บริษัท ทเวนตี้ โฟร์ คอน แอนด์ ซัพพลาย จำกัด (มหาชน)</v>
      </c>
      <c r="C43" s="2"/>
      <c r="D43" s="2"/>
      <c r="E43" s="14"/>
      <c r="G43" s="4"/>
      <c r="I43" s="4"/>
    </row>
    <row r="44" spans="1:9" s="1" customFormat="1" ht="21.75" customHeight="1">
      <c r="A44" s="1" t="s">
        <v>0</v>
      </c>
      <c r="C44" s="2"/>
      <c r="D44" s="2"/>
      <c r="E44" s="14"/>
      <c r="G44" s="4"/>
      <c r="I44" s="4"/>
    </row>
    <row r="45" spans="1:9" s="1" customFormat="1" ht="21.75" customHeight="1">
      <c r="A45" s="5" t="s">
        <v>135</v>
      </c>
      <c r="B45" s="5"/>
      <c r="C45" s="6"/>
      <c r="D45" s="6"/>
      <c r="E45" s="7"/>
      <c r="F45" s="5"/>
      <c r="G45" s="8"/>
      <c r="H45" s="5"/>
      <c r="I45" s="8"/>
    </row>
    <row r="46" spans="1:9" ht="21.75" customHeight="1">
      <c r="A46" s="1"/>
      <c r="B46" s="1"/>
      <c r="C46" s="11"/>
      <c r="D46" s="11"/>
      <c r="G46" s="24"/>
      <c r="I46" s="24"/>
    </row>
    <row r="47" spans="1:9" ht="21.75" customHeight="1">
      <c r="A47" s="1"/>
      <c r="B47" s="1"/>
      <c r="C47" s="11"/>
      <c r="D47" s="11"/>
      <c r="G47" s="4" t="s">
        <v>136</v>
      </c>
      <c r="I47" s="4" t="s">
        <v>117</v>
      </c>
    </row>
    <row r="48" spans="1:9" ht="21.75" customHeight="1">
      <c r="A48" s="9"/>
      <c r="C48" s="11"/>
      <c r="D48" s="11"/>
      <c r="E48" s="7" t="s">
        <v>1</v>
      </c>
      <c r="F48" s="13"/>
      <c r="G48" s="8" t="s">
        <v>2</v>
      </c>
      <c r="H48" s="13"/>
      <c r="I48" s="8" t="s">
        <v>2</v>
      </c>
    </row>
    <row r="49" spans="1:9" ht="8.1" customHeight="1">
      <c r="A49" s="9"/>
      <c r="C49" s="11"/>
      <c r="D49" s="11"/>
      <c r="E49" s="14"/>
      <c r="F49" s="13"/>
      <c r="G49" s="18"/>
      <c r="H49" s="13"/>
      <c r="I49" s="15"/>
    </row>
    <row r="50" spans="1:9" ht="21.75" customHeight="1">
      <c r="A50" s="1" t="s">
        <v>32</v>
      </c>
      <c r="C50" s="2"/>
      <c r="D50" s="11"/>
      <c r="G50" s="33"/>
      <c r="I50" s="10"/>
    </row>
    <row r="51" spans="1:9" ht="8.1" customHeight="1">
      <c r="A51" s="9"/>
      <c r="C51" s="11"/>
      <c r="D51" s="11"/>
      <c r="E51" s="14"/>
      <c r="F51" s="13"/>
      <c r="G51" s="23"/>
      <c r="H51" s="13"/>
      <c r="I51" s="24"/>
    </row>
    <row r="52" spans="1:9" ht="21.75" customHeight="1">
      <c r="A52" s="1" t="s">
        <v>8</v>
      </c>
      <c r="C52" s="11"/>
      <c r="D52" s="11"/>
      <c r="G52" s="23"/>
      <c r="I52" s="24"/>
    </row>
    <row r="53" spans="1:9" ht="8.1" customHeight="1">
      <c r="A53" s="9"/>
      <c r="C53" s="11"/>
      <c r="D53" s="11"/>
      <c r="E53" s="14"/>
      <c r="F53" s="13"/>
      <c r="G53" s="18"/>
      <c r="H53" s="13"/>
      <c r="I53" s="15"/>
    </row>
    <row r="54" spans="1:9" ht="21.75" customHeight="1">
      <c r="A54" s="9" t="s">
        <v>106</v>
      </c>
      <c r="C54" s="11"/>
      <c r="D54" s="11"/>
      <c r="E54" s="21">
        <v>19</v>
      </c>
      <c r="F54" s="13"/>
      <c r="G54" s="23">
        <v>0</v>
      </c>
      <c r="H54" s="13"/>
      <c r="I54" s="24">
        <v>74346559</v>
      </c>
    </row>
    <row r="55" spans="1:9" ht="21.75" customHeight="1">
      <c r="A55" s="9" t="s">
        <v>52</v>
      </c>
      <c r="C55" s="11"/>
      <c r="D55" s="11"/>
      <c r="F55" s="13"/>
      <c r="G55" s="23"/>
      <c r="H55" s="13"/>
      <c r="I55" s="24"/>
    </row>
    <row r="56" spans="1:9" ht="21.75" customHeight="1">
      <c r="A56" s="9"/>
      <c r="B56" s="34" t="s">
        <v>85</v>
      </c>
      <c r="C56" s="11"/>
      <c r="D56" s="11"/>
      <c r="E56" s="21">
        <v>19</v>
      </c>
      <c r="F56" s="13"/>
      <c r="G56" s="23">
        <v>10615395</v>
      </c>
      <c r="H56" s="13"/>
      <c r="I56" s="24">
        <v>7277250</v>
      </c>
    </row>
    <row r="57" spans="1:9" ht="21.75" customHeight="1">
      <c r="A57" s="35" t="s">
        <v>9</v>
      </c>
      <c r="C57" s="11"/>
      <c r="D57" s="11"/>
      <c r="E57" s="21">
        <v>20</v>
      </c>
      <c r="G57" s="23">
        <v>321363985</v>
      </c>
      <c r="I57" s="24">
        <v>129628938</v>
      </c>
    </row>
    <row r="58" spans="1:9" ht="21.75" customHeight="1">
      <c r="A58" s="35" t="s">
        <v>99</v>
      </c>
      <c r="C58" s="11"/>
      <c r="D58" s="11"/>
      <c r="E58" s="21">
        <v>25</v>
      </c>
      <c r="G58" s="23">
        <v>19626835</v>
      </c>
      <c r="I58" s="24">
        <v>24473891</v>
      </c>
    </row>
    <row r="59" spans="1:9" ht="21.75" customHeight="1">
      <c r="A59" s="35" t="s">
        <v>107</v>
      </c>
      <c r="C59" s="11"/>
      <c r="D59" s="11"/>
      <c r="E59" s="21">
        <v>19</v>
      </c>
      <c r="G59" s="23">
        <v>6137627</v>
      </c>
      <c r="I59" s="24">
        <v>4943066</v>
      </c>
    </row>
    <row r="60" spans="1:9" ht="21.75" customHeight="1">
      <c r="A60" s="10" t="s">
        <v>10</v>
      </c>
      <c r="B60" s="35"/>
      <c r="G60" s="26">
        <v>16145746</v>
      </c>
      <c r="I60" s="27">
        <v>5537680</v>
      </c>
    </row>
    <row r="61" spans="1:9" ht="8.1" customHeight="1">
      <c r="A61" s="9"/>
      <c r="C61" s="11"/>
      <c r="D61" s="11"/>
      <c r="E61" s="14"/>
      <c r="F61" s="13"/>
      <c r="G61" s="18"/>
      <c r="H61" s="13"/>
      <c r="I61" s="15"/>
    </row>
    <row r="62" spans="1:9" ht="21.75" customHeight="1">
      <c r="A62" s="1" t="s">
        <v>11</v>
      </c>
      <c r="G62" s="36">
        <f>SUM(G54:G60)</f>
        <v>373889588</v>
      </c>
      <c r="I62" s="134">
        <f>SUM(I54:I60)</f>
        <v>246207384</v>
      </c>
    </row>
    <row r="63" spans="1:9" ht="21.75" customHeight="1">
      <c r="C63" s="11"/>
      <c r="D63" s="11"/>
      <c r="G63" s="23"/>
      <c r="I63" s="24"/>
    </row>
    <row r="64" spans="1:9" ht="21.75" customHeight="1">
      <c r="A64" s="1" t="s">
        <v>12</v>
      </c>
      <c r="C64" s="11"/>
      <c r="D64" s="11"/>
      <c r="G64" s="19"/>
    </row>
    <row r="65" spans="1:9" ht="8.1" customHeight="1">
      <c r="A65" s="1"/>
      <c r="C65" s="11"/>
      <c r="D65" s="11"/>
      <c r="G65" s="19"/>
    </row>
    <row r="66" spans="1:9" ht="21.75" customHeight="1">
      <c r="A66" s="10" t="s">
        <v>52</v>
      </c>
      <c r="C66" s="11"/>
      <c r="D66" s="11"/>
      <c r="E66" s="21">
        <v>19</v>
      </c>
      <c r="G66" s="19">
        <v>12928670</v>
      </c>
      <c r="I66" s="12">
        <v>13753458</v>
      </c>
    </row>
    <row r="67" spans="1:9" ht="21.75" customHeight="1">
      <c r="A67" s="35" t="s">
        <v>56</v>
      </c>
      <c r="B67" s="35"/>
      <c r="E67" s="21">
        <v>19</v>
      </c>
      <c r="G67" s="23">
        <v>7721320</v>
      </c>
      <c r="H67" s="22"/>
      <c r="I67" s="24">
        <v>6095479</v>
      </c>
    </row>
    <row r="68" spans="1:9" ht="21.75" customHeight="1">
      <c r="A68" s="35" t="s">
        <v>25</v>
      </c>
      <c r="B68" s="35"/>
      <c r="E68" s="21">
        <v>21</v>
      </c>
      <c r="G68" s="23">
        <v>3683941</v>
      </c>
      <c r="H68" s="22"/>
      <c r="I68" s="24">
        <v>2725215</v>
      </c>
    </row>
    <row r="69" spans="1:9" ht="21.75" customHeight="1">
      <c r="A69" s="35" t="s">
        <v>47</v>
      </c>
      <c r="B69" s="35"/>
      <c r="G69" s="26">
        <v>11569085</v>
      </c>
      <c r="H69" s="22"/>
      <c r="I69" s="27">
        <v>6158279</v>
      </c>
    </row>
    <row r="70" spans="1:9" ht="8.1" customHeight="1">
      <c r="A70" s="9"/>
      <c r="C70" s="11"/>
      <c r="D70" s="11"/>
      <c r="E70" s="14"/>
      <c r="F70" s="13"/>
      <c r="G70" s="18"/>
      <c r="H70" s="13"/>
      <c r="I70" s="15"/>
    </row>
    <row r="71" spans="1:9" ht="21.75" customHeight="1">
      <c r="A71" s="1" t="s">
        <v>13</v>
      </c>
      <c r="D71" s="11"/>
      <c r="G71" s="26">
        <f>SUM(G66:G69)</f>
        <v>35903016</v>
      </c>
      <c r="I71" s="27">
        <f>SUM(I66:I69)</f>
        <v>28732431</v>
      </c>
    </row>
    <row r="72" spans="1:9" ht="8.1" customHeight="1">
      <c r="A72" s="9"/>
      <c r="C72" s="11"/>
      <c r="D72" s="11"/>
      <c r="E72" s="14"/>
      <c r="F72" s="13"/>
      <c r="G72" s="18"/>
      <c r="H72" s="13"/>
      <c r="I72" s="15"/>
    </row>
    <row r="73" spans="1:9" ht="21.75" customHeight="1">
      <c r="A73" s="1" t="s">
        <v>14</v>
      </c>
      <c r="G73" s="26">
        <f>SUM(G62+G71)</f>
        <v>409792604</v>
      </c>
      <c r="I73" s="27">
        <f>SUM(I62+I71)</f>
        <v>274939815</v>
      </c>
    </row>
    <row r="74" spans="1:9" ht="21.75" customHeight="1">
      <c r="C74" s="11"/>
      <c r="D74" s="11"/>
    </row>
    <row r="75" spans="1:9" ht="21.75" customHeight="1">
      <c r="C75" s="11"/>
      <c r="D75" s="11"/>
    </row>
    <row r="76" spans="1:9" ht="21.75" customHeight="1">
      <c r="C76" s="11"/>
      <c r="D76" s="11"/>
    </row>
    <row r="77" spans="1:9" ht="21.75" customHeight="1">
      <c r="C77" s="11"/>
      <c r="D77" s="11"/>
    </row>
    <row r="78" spans="1:9" ht="21.75" customHeight="1">
      <c r="C78" s="11"/>
      <c r="D78" s="11"/>
    </row>
    <row r="79" spans="1:9" ht="21.75" customHeight="1">
      <c r="C79" s="11"/>
      <c r="D79" s="11"/>
    </row>
    <row r="80" spans="1:9" ht="21.75" customHeight="1">
      <c r="C80" s="11"/>
      <c r="D80" s="11"/>
    </row>
    <row r="81" spans="1:9" ht="21.75" customHeight="1">
      <c r="C81" s="11"/>
      <c r="D81" s="11"/>
    </row>
    <row r="82" spans="1:9" ht="19.5" customHeight="1">
      <c r="C82" s="11"/>
      <c r="D82" s="11"/>
    </row>
    <row r="83" spans="1:9" ht="21.95" customHeight="1">
      <c r="A83" s="30" t="s">
        <v>24</v>
      </c>
      <c r="B83" s="30"/>
      <c r="C83" s="31"/>
      <c r="D83" s="31"/>
      <c r="E83" s="32"/>
      <c r="F83" s="30"/>
      <c r="G83" s="27"/>
      <c r="H83" s="30"/>
      <c r="I83" s="27"/>
    </row>
    <row r="84" spans="1:9" s="1" customFormat="1" ht="21.75" customHeight="1">
      <c r="A84" s="1" t="str">
        <f>A1</f>
        <v>บริษัท ทเวนตี้ โฟร์ คอน แอนด์ ซัพพลาย จำกัด (มหาชน)</v>
      </c>
      <c r="C84" s="2"/>
      <c r="D84" s="2"/>
      <c r="E84" s="14"/>
      <c r="G84" s="4"/>
      <c r="I84" s="4"/>
    </row>
    <row r="85" spans="1:9" s="1" customFormat="1" ht="21.75" customHeight="1">
      <c r="A85" s="1" t="s">
        <v>108</v>
      </c>
      <c r="C85" s="2"/>
      <c r="D85" s="2"/>
      <c r="E85" s="14"/>
      <c r="G85" s="4"/>
      <c r="I85" s="4"/>
    </row>
    <row r="86" spans="1:9" s="1" customFormat="1" ht="21.75" customHeight="1">
      <c r="A86" s="5" t="s">
        <v>135</v>
      </c>
      <c r="B86" s="5"/>
      <c r="C86" s="6"/>
      <c r="D86" s="6"/>
      <c r="E86" s="7"/>
      <c r="F86" s="5"/>
      <c r="G86" s="8"/>
      <c r="H86" s="5"/>
      <c r="I86" s="8"/>
    </row>
    <row r="87" spans="1:9" ht="21.75" customHeight="1">
      <c r="A87" s="9"/>
      <c r="C87" s="11"/>
      <c r="D87" s="11"/>
    </row>
    <row r="88" spans="1:9" ht="21.75" customHeight="1">
      <c r="A88" s="9"/>
      <c r="C88" s="11"/>
      <c r="D88" s="11"/>
      <c r="G88" s="4" t="s">
        <v>136</v>
      </c>
      <c r="I88" s="4" t="s">
        <v>117</v>
      </c>
    </row>
    <row r="89" spans="1:9" ht="21.75" customHeight="1">
      <c r="A89" s="9"/>
      <c r="C89" s="11"/>
      <c r="D89" s="11"/>
      <c r="E89" s="7" t="s">
        <v>1</v>
      </c>
      <c r="F89" s="13"/>
      <c r="G89" s="8" t="s">
        <v>2</v>
      </c>
      <c r="H89" s="13"/>
      <c r="I89" s="8" t="s">
        <v>2</v>
      </c>
    </row>
    <row r="90" spans="1:9" ht="8.1" customHeight="1">
      <c r="C90" s="11"/>
      <c r="D90" s="11"/>
      <c r="G90" s="19"/>
    </row>
    <row r="91" spans="1:9" ht="21.75" customHeight="1">
      <c r="A91" s="1" t="s">
        <v>88</v>
      </c>
      <c r="C91" s="2"/>
      <c r="D91" s="11"/>
      <c r="G91" s="33"/>
      <c r="I91" s="10"/>
    </row>
    <row r="92" spans="1:9" ht="8.1" customHeight="1">
      <c r="A92" s="1"/>
      <c r="C92" s="2"/>
      <c r="D92" s="11"/>
      <c r="G92" s="33"/>
      <c r="I92" s="10"/>
    </row>
    <row r="93" spans="1:9" ht="21.75" customHeight="1">
      <c r="A93" s="1" t="s">
        <v>33</v>
      </c>
      <c r="C93" s="11"/>
      <c r="D93" s="11"/>
      <c r="G93" s="23"/>
      <c r="I93" s="24"/>
    </row>
    <row r="94" spans="1:9" ht="8.1" customHeight="1">
      <c r="A94" s="1"/>
      <c r="C94" s="11"/>
      <c r="D94" s="11"/>
      <c r="G94" s="19"/>
    </row>
    <row r="95" spans="1:9" ht="21.75" customHeight="1">
      <c r="A95" s="35" t="s">
        <v>15</v>
      </c>
      <c r="B95" s="35"/>
      <c r="C95" s="37"/>
      <c r="D95" s="37"/>
      <c r="G95" s="23"/>
      <c r="I95" s="24"/>
    </row>
    <row r="96" spans="1:9" ht="21.75" customHeight="1">
      <c r="A96" s="35"/>
      <c r="B96" s="35" t="s">
        <v>16</v>
      </c>
      <c r="C96" s="37"/>
      <c r="D96" s="37"/>
      <c r="G96" s="23"/>
      <c r="I96" s="24"/>
    </row>
    <row r="97" spans="1:9" ht="21.75" customHeight="1">
      <c r="A97" s="35"/>
      <c r="B97" s="37" t="s">
        <v>142</v>
      </c>
      <c r="D97" s="37"/>
      <c r="G97" s="33"/>
      <c r="I97" s="10"/>
    </row>
    <row r="98" spans="1:9" ht="21.75" customHeight="1">
      <c r="A98" s="35"/>
      <c r="B98" s="37"/>
      <c r="C98" s="10" t="s">
        <v>143</v>
      </c>
      <c r="D98" s="37"/>
      <c r="G98" s="33"/>
      <c r="I98" s="10"/>
    </row>
    <row r="99" spans="1:9" ht="21.75" customHeight="1">
      <c r="A99" s="35"/>
      <c r="B99" s="37"/>
      <c r="C99" s="10" t="s">
        <v>162</v>
      </c>
      <c r="D99" s="37"/>
      <c r="G99" s="33"/>
      <c r="I99" s="10"/>
    </row>
    <row r="100" spans="1:9" ht="21.75" customHeight="1" thickBot="1">
      <c r="A100" s="35"/>
      <c r="B100" s="37"/>
      <c r="C100" s="10" t="s">
        <v>100</v>
      </c>
      <c r="D100" s="37"/>
      <c r="E100" s="21">
        <v>22</v>
      </c>
      <c r="G100" s="28">
        <v>215000000</v>
      </c>
      <c r="I100" s="29">
        <v>150000000</v>
      </c>
    </row>
    <row r="101" spans="1:9" ht="8.1" customHeight="1" thickTop="1">
      <c r="A101" s="9"/>
      <c r="C101" s="11"/>
      <c r="D101" s="11"/>
      <c r="E101" s="14"/>
      <c r="F101" s="13"/>
      <c r="G101" s="18"/>
      <c r="H101" s="13"/>
      <c r="I101" s="15"/>
    </row>
    <row r="102" spans="1:9" ht="21.75" customHeight="1">
      <c r="A102" s="35"/>
      <c r="B102" s="35" t="s">
        <v>26</v>
      </c>
      <c r="C102" s="37"/>
      <c r="D102" s="37"/>
      <c r="G102" s="23"/>
      <c r="I102" s="24"/>
    </row>
    <row r="103" spans="1:9" ht="21.75" customHeight="1">
      <c r="A103" s="35"/>
      <c r="B103" s="147" t="s">
        <v>142</v>
      </c>
      <c r="C103" s="147"/>
      <c r="D103" s="147"/>
      <c r="G103" s="23"/>
      <c r="I103" s="24"/>
    </row>
    <row r="104" spans="1:9" ht="21.75" customHeight="1">
      <c r="A104" s="35"/>
      <c r="B104" s="147"/>
      <c r="C104" s="45" t="s">
        <v>144</v>
      </c>
      <c r="D104" s="147"/>
      <c r="G104" s="23">
        <v>215000000</v>
      </c>
      <c r="I104" s="24">
        <v>0</v>
      </c>
    </row>
    <row r="105" spans="1:9" ht="21.75" customHeight="1">
      <c r="A105" s="35"/>
      <c r="B105" s="147" t="s">
        <v>54</v>
      </c>
      <c r="C105" s="45"/>
      <c r="D105" s="147"/>
      <c r="G105" s="33"/>
      <c r="I105" s="10"/>
    </row>
    <row r="106" spans="1:9" ht="21.75" customHeight="1">
      <c r="A106" s="35"/>
      <c r="B106" s="147"/>
      <c r="C106" s="45" t="s">
        <v>55</v>
      </c>
      <c r="D106" s="147"/>
      <c r="G106" s="23">
        <v>0</v>
      </c>
      <c r="I106" s="24">
        <v>25000000</v>
      </c>
    </row>
    <row r="107" spans="1:9" ht="21.75" customHeight="1">
      <c r="A107" s="35"/>
      <c r="B107" s="147"/>
      <c r="C107" s="45" t="s">
        <v>125</v>
      </c>
      <c r="D107" s="147"/>
      <c r="G107" s="33"/>
      <c r="I107" s="10"/>
    </row>
    <row r="108" spans="1:9" ht="21.75" customHeight="1">
      <c r="A108" s="35"/>
      <c r="B108" s="147"/>
      <c r="C108" s="45" t="s">
        <v>145</v>
      </c>
      <c r="D108" s="147"/>
      <c r="G108" s="23">
        <v>0</v>
      </c>
      <c r="I108" s="24">
        <v>93750000</v>
      </c>
    </row>
    <row r="109" spans="1:9" ht="21.75" customHeight="1">
      <c r="A109" s="146" t="s">
        <v>146</v>
      </c>
      <c r="B109" s="147"/>
      <c r="C109" s="45"/>
      <c r="D109" s="147"/>
      <c r="E109" s="21">
        <v>22</v>
      </c>
      <c r="G109" s="23">
        <v>365378656</v>
      </c>
      <c r="I109" s="24">
        <v>0</v>
      </c>
    </row>
    <row r="110" spans="1:9" ht="21.75" customHeight="1">
      <c r="A110" s="35" t="s">
        <v>57</v>
      </c>
      <c r="B110" s="35"/>
      <c r="C110" s="35"/>
      <c r="D110" s="35"/>
      <c r="G110" s="23"/>
      <c r="I110" s="24"/>
    </row>
    <row r="111" spans="1:9" ht="21.75" customHeight="1">
      <c r="A111" s="35"/>
      <c r="B111" s="35" t="s">
        <v>121</v>
      </c>
      <c r="C111" s="35"/>
      <c r="D111" s="35"/>
      <c r="E111" s="21">
        <v>24</v>
      </c>
      <c r="G111" s="23">
        <v>2675000</v>
      </c>
      <c r="I111" s="24">
        <v>750000</v>
      </c>
    </row>
    <row r="112" spans="1:9" ht="18.75">
      <c r="A112" s="35"/>
      <c r="B112" s="35" t="s">
        <v>17</v>
      </c>
      <c r="C112" s="35"/>
      <c r="D112" s="35"/>
      <c r="G112" s="23">
        <v>23285660</v>
      </c>
      <c r="H112" s="22"/>
      <c r="I112" s="24">
        <f>Thai10!K17</f>
        <v>14751712</v>
      </c>
    </row>
    <row r="113" spans="1:9" ht="18.75">
      <c r="A113" s="35" t="s">
        <v>116</v>
      </c>
      <c r="B113" s="35"/>
      <c r="C113" s="35"/>
      <c r="D113" s="35"/>
      <c r="G113" s="26">
        <v>2730615</v>
      </c>
      <c r="H113" s="22"/>
      <c r="I113" s="27">
        <f>Thai10!M17</f>
        <v>2730615</v>
      </c>
    </row>
    <row r="114" spans="1:9" ht="8.1" customHeight="1">
      <c r="A114" s="9"/>
      <c r="B114" s="37"/>
      <c r="C114" s="11"/>
      <c r="D114" s="11"/>
      <c r="E114" s="14"/>
      <c r="F114" s="13"/>
      <c r="G114" s="18"/>
      <c r="H114" s="13"/>
      <c r="I114" s="15"/>
    </row>
    <row r="115" spans="1:9" ht="21.75" customHeight="1">
      <c r="A115" s="1" t="s">
        <v>34</v>
      </c>
      <c r="C115" s="11"/>
      <c r="D115" s="11"/>
      <c r="G115" s="26">
        <f>SUM(G104:G113)</f>
        <v>609069931</v>
      </c>
      <c r="I115" s="27">
        <f>SUM(I104:I113)</f>
        <v>136982327</v>
      </c>
    </row>
    <row r="116" spans="1:9" ht="8.1" customHeight="1">
      <c r="A116" s="9"/>
      <c r="C116" s="11"/>
      <c r="D116" s="11"/>
      <c r="E116" s="14"/>
      <c r="F116" s="13"/>
      <c r="G116" s="18"/>
      <c r="H116" s="13"/>
      <c r="I116" s="15"/>
    </row>
    <row r="117" spans="1:9" ht="21.75" customHeight="1" thickBot="1">
      <c r="A117" s="1" t="s">
        <v>35</v>
      </c>
      <c r="B117" s="1"/>
      <c r="C117" s="11"/>
      <c r="D117" s="11"/>
      <c r="G117" s="28">
        <f>SUM(G73+G115)</f>
        <v>1018862535</v>
      </c>
      <c r="I117" s="29">
        <f>SUM(I73+I115)</f>
        <v>411922142</v>
      </c>
    </row>
    <row r="118" spans="1:9" ht="8.1" customHeight="1" thickTop="1">
      <c r="A118" s="1"/>
      <c r="B118" s="1"/>
      <c r="C118" s="11"/>
      <c r="D118" s="11"/>
      <c r="G118" s="24"/>
      <c r="I118" s="24"/>
    </row>
    <row r="121" spans="1:9" ht="21.2" customHeight="1">
      <c r="H121" s="12"/>
    </row>
    <row r="124" spans="1:9" ht="7.5" customHeight="1"/>
    <row r="125" spans="1:9" ht="21.95" customHeight="1">
      <c r="A125" s="30" t="str">
        <f>A42</f>
        <v>หมายเหตุประกอบงบการเงินเป็นส่วนหนึ่งของงบการเงินนี้</v>
      </c>
      <c r="B125" s="30"/>
      <c r="C125" s="31"/>
      <c r="D125" s="31"/>
      <c r="E125" s="32"/>
      <c r="F125" s="30"/>
      <c r="G125" s="27"/>
      <c r="H125" s="30"/>
      <c r="I125" s="27"/>
    </row>
  </sheetData>
  <mergeCells count="1">
    <mergeCell ref="A39:I39"/>
  </mergeCells>
  <pageMargins left="1.2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  <rowBreaks count="2" manualBreakCount="2">
    <brk id="42" max="8" man="1"/>
    <brk id="8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4"/>
  <sheetViews>
    <sheetView topLeftCell="A26" zoomScaleNormal="100" zoomScaleSheetLayoutView="100" workbookViewId="0">
      <selection activeCell="C43" sqref="C43"/>
    </sheetView>
  </sheetViews>
  <sheetFormatPr defaultRowHeight="21.2" customHeight="1"/>
  <cols>
    <col min="1" max="1" width="1.5703125" style="10" customWidth="1"/>
    <col min="2" max="2" width="1.85546875" style="10" customWidth="1"/>
    <col min="3" max="3" width="42.85546875" style="10" customWidth="1"/>
    <col min="4" max="4" width="9" style="141" customWidth="1"/>
    <col min="5" max="5" width="0.85546875" style="10" customWidth="1"/>
    <col min="6" max="6" width="13.7109375" style="12" customWidth="1"/>
    <col min="7" max="7" width="0.85546875" style="10" customWidth="1"/>
    <col min="8" max="8" width="13.7109375" style="12" customWidth="1"/>
    <col min="9" max="223" width="9.140625" style="10"/>
    <col min="224" max="227" width="2.5703125" style="10" customWidth="1"/>
    <col min="228" max="228" width="38" style="10" customWidth="1"/>
    <col min="229" max="229" width="9.140625" style="10"/>
    <col min="230" max="230" width="1.5703125" style="10" customWidth="1"/>
    <col min="231" max="231" width="13.5703125" style="10" customWidth="1"/>
    <col min="232" max="232" width="1.5703125" style="10" customWidth="1"/>
    <col min="233" max="233" width="13.5703125" style="10" customWidth="1"/>
    <col min="234" max="234" width="9.140625" style="10"/>
    <col min="235" max="235" width="16.42578125" style="10" customWidth="1"/>
    <col min="236" max="236" width="13.85546875" style="10" customWidth="1"/>
    <col min="237" max="237" width="9.42578125" style="10" bestFit="1" customWidth="1"/>
    <col min="238" max="479" width="9.140625" style="10"/>
    <col min="480" max="483" width="2.5703125" style="10" customWidth="1"/>
    <col min="484" max="484" width="38" style="10" customWidth="1"/>
    <col min="485" max="485" width="9.140625" style="10"/>
    <col min="486" max="486" width="1.5703125" style="10" customWidth="1"/>
    <col min="487" max="487" width="13.5703125" style="10" customWidth="1"/>
    <col min="488" max="488" width="1.5703125" style="10" customWidth="1"/>
    <col min="489" max="489" width="13.5703125" style="10" customWidth="1"/>
    <col min="490" max="490" width="9.140625" style="10"/>
    <col min="491" max="491" width="16.42578125" style="10" customWidth="1"/>
    <col min="492" max="492" width="13.85546875" style="10" customWidth="1"/>
    <col min="493" max="493" width="9.42578125" style="10" bestFit="1" customWidth="1"/>
    <col min="494" max="735" width="9.140625" style="10"/>
    <col min="736" max="739" width="2.5703125" style="10" customWidth="1"/>
    <col min="740" max="740" width="38" style="10" customWidth="1"/>
    <col min="741" max="741" width="9.140625" style="10"/>
    <col min="742" max="742" width="1.5703125" style="10" customWidth="1"/>
    <col min="743" max="743" width="13.5703125" style="10" customWidth="1"/>
    <col min="744" max="744" width="1.5703125" style="10" customWidth="1"/>
    <col min="745" max="745" width="13.5703125" style="10" customWidth="1"/>
    <col min="746" max="746" width="9.140625" style="10"/>
    <col min="747" max="747" width="16.42578125" style="10" customWidth="1"/>
    <col min="748" max="748" width="13.85546875" style="10" customWidth="1"/>
    <col min="749" max="749" width="9.42578125" style="10" bestFit="1" customWidth="1"/>
    <col min="750" max="991" width="9.140625" style="10"/>
    <col min="992" max="995" width="2.5703125" style="10" customWidth="1"/>
    <col min="996" max="996" width="38" style="10" customWidth="1"/>
    <col min="997" max="997" width="9.140625" style="10"/>
    <col min="998" max="998" width="1.5703125" style="10" customWidth="1"/>
    <col min="999" max="999" width="13.5703125" style="10" customWidth="1"/>
    <col min="1000" max="1000" width="1.5703125" style="10" customWidth="1"/>
    <col min="1001" max="1001" width="13.5703125" style="10" customWidth="1"/>
    <col min="1002" max="1002" width="9.140625" style="10"/>
    <col min="1003" max="1003" width="16.42578125" style="10" customWidth="1"/>
    <col min="1004" max="1004" width="13.85546875" style="10" customWidth="1"/>
    <col min="1005" max="1005" width="9.42578125" style="10" bestFit="1" customWidth="1"/>
    <col min="1006" max="1247" width="9.140625" style="10"/>
    <col min="1248" max="1251" width="2.5703125" style="10" customWidth="1"/>
    <col min="1252" max="1252" width="38" style="10" customWidth="1"/>
    <col min="1253" max="1253" width="9.140625" style="10"/>
    <col min="1254" max="1254" width="1.5703125" style="10" customWidth="1"/>
    <col min="1255" max="1255" width="13.5703125" style="10" customWidth="1"/>
    <col min="1256" max="1256" width="1.5703125" style="10" customWidth="1"/>
    <col min="1257" max="1257" width="13.5703125" style="10" customWidth="1"/>
    <col min="1258" max="1258" width="9.140625" style="10"/>
    <col min="1259" max="1259" width="16.42578125" style="10" customWidth="1"/>
    <col min="1260" max="1260" width="13.85546875" style="10" customWidth="1"/>
    <col min="1261" max="1261" width="9.42578125" style="10" bestFit="1" customWidth="1"/>
    <col min="1262" max="1503" width="9.140625" style="10"/>
    <col min="1504" max="1507" width="2.5703125" style="10" customWidth="1"/>
    <col min="1508" max="1508" width="38" style="10" customWidth="1"/>
    <col min="1509" max="1509" width="9.140625" style="10"/>
    <col min="1510" max="1510" width="1.5703125" style="10" customWidth="1"/>
    <col min="1511" max="1511" width="13.5703125" style="10" customWidth="1"/>
    <col min="1512" max="1512" width="1.5703125" style="10" customWidth="1"/>
    <col min="1513" max="1513" width="13.5703125" style="10" customWidth="1"/>
    <col min="1514" max="1514" width="9.140625" style="10"/>
    <col min="1515" max="1515" width="16.42578125" style="10" customWidth="1"/>
    <col min="1516" max="1516" width="13.85546875" style="10" customWidth="1"/>
    <col min="1517" max="1517" width="9.42578125" style="10" bestFit="1" customWidth="1"/>
    <col min="1518" max="1759" width="9.140625" style="10"/>
    <col min="1760" max="1763" width="2.5703125" style="10" customWidth="1"/>
    <col min="1764" max="1764" width="38" style="10" customWidth="1"/>
    <col min="1765" max="1765" width="9.140625" style="10"/>
    <col min="1766" max="1766" width="1.5703125" style="10" customWidth="1"/>
    <col min="1767" max="1767" width="13.5703125" style="10" customWidth="1"/>
    <col min="1768" max="1768" width="1.5703125" style="10" customWidth="1"/>
    <col min="1769" max="1769" width="13.5703125" style="10" customWidth="1"/>
    <col min="1770" max="1770" width="9.140625" style="10"/>
    <col min="1771" max="1771" width="16.42578125" style="10" customWidth="1"/>
    <col min="1772" max="1772" width="13.85546875" style="10" customWidth="1"/>
    <col min="1773" max="1773" width="9.42578125" style="10" bestFit="1" customWidth="1"/>
    <col min="1774" max="2015" width="9.140625" style="10"/>
    <col min="2016" max="2019" width="2.5703125" style="10" customWidth="1"/>
    <col min="2020" max="2020" width="38" style="10" customWidth="1"/>
    <col min="2021" max="2021" width="9.140625" style="10"/>
    <col min="2022" max="2022" width="1.5703125" style="10" customWidth="1"/>
    <col min="2023" max="2023" width="13.5703125" style="10" customWidth="1"/>
    <col min="2024" max="2024" width="1.5703125" style="10" customWidth="1"/>
    <col min="2025" max="2025" width="13.5703125" style="10" customWidth="1"/>
    <col min="2026" max="2026" width="9.140625" style="10"/>
    <col min="2027" max="2027" width="16.42578125" style="10" customWidth="1"/>
    <col min="2028" max="2028" width="13.85546875" style="10" customWidth="1"/>
    <col min="2029" max="2029" width="9.42578125" style="10" bestFit="1" customWidth="1"/>
    <col min="2030" max="2271" width="9.140625" style="10"/>
    <col min="2272" max="2275" width="2.5703125" style="10" customWidth="1"/>
    <col min="2276" max="2276" width="38" style="10" customWidth="1"/>
    <col min="2277" max="2277" width="9.140625" style="10"/>
    <col min="2278" max="2278" width="1.5703125" style="10" customWidth="1"/>
    <col min="2279" max="2279" width="13.5703125" style="10" customWidth="1"/>
    <col min="2280" max="2280" width="1.5703125" style="10" customWidth="1"/>
    <col min="2281" max="2281" width="13.5703125" style="10" customWidth="1"/>
    <col min="2282" max="2282" width="9.140625" style="10"/>
    <col min="2283" max="2283" width="16.42578125" style="10" customWidth="1"/>
    <col min="2284" max="2284" width="13.85546875" style="10" customWidth="1"/>
    <col min="2285" max="2285" width="9.42578125" style="10" bestFit="1" customWidth="1"/>
    <col min="2286" max="2527" width="9.140625" style="10"/>
    <col min="2528" max="2531" width="2.5703125" style="10" customWidth="1"/>
    <col min="2532" max="2532" width="38" style="10" customWidth="1"/>
    <col min="2533" max="2533" width="9.140625" style="10"/>
    <col min="2534" max="2534" width="1.5703125" style="10" customWidth="1"/>
    <col min="2535" max="2535" width="13.5703125" style="10" customWidth="1"/>
    <col min="2536" max="2536" width="1.5703125" style="10" customWidth="1"/>
    <col min="2537" max="2537" width="13.5703125" style="10" customWidth="1"/>
    <col min="2538" max="2538" width="9.140625" style="10"/>
    <col min="2539" max="2539" width="16.42578125" style="10" customWidth="1"/>
    <col min="2540" max="2540" width="13.85546875" style="10" customWidth="1"/>
    <col min="2541" max="2541" width="9.42578125" style="10" bestFit="1" customWidth="1"/>
    <col min="2542" max="2783" width="9.140625" style="10"/>
    <col min="2784" max="2787" width="2.5703125" style="10" customWidth="1"/>
    <col min="2788" max="2788" width="38" style="10" customWidth="1"/>
    <col min="2789" max="2789" width="9.140625" style="10"/>
    <col min="2790" max="2790" width="1.5703125" style="10" customWidth="1"/>
    <col min="2791" max="2791" width="13.5703125" style="10" customWidth="1"/>
    <col min="2792" max="2792" width="1.5703125" style="10" customWidth="1"/>
    <col min="2793" max="2793" width="13.5703125" style="10" customWidth="1"/>
    <col min="2794" max="2794" width="9.140625" style="10"/>
    <col min="2795" max="2795" width="16.42578125" style="10" customWidth="1"/>
    <col min="2796" max="2796" width="13.85546875" style="10" customWidth="1"/>
    <col min="2797" max="2797" width="9.42578125" style="10" bestFit="1" customWidth="1"/>
    <col min="2798" max="3039" width="9.140625" style="10"/>
    <col min="3040" max="3043" width="2.5703125" style="10" customWidth="1"/>
    <col min="3044" max="3044" width="38" style="10" customWidth="1"/>
    <col min="3045" max="3045" width="9.140625" style="10"/>
    <col min="3046" max="3046" width="1.5703125" style="10" customWidth="1"/>
    <col min="3047" max="3047" width="13.5703125" style="10" customWidth="1"/>
    <col min="3048" max="3048" width="1.5703125" style="10" customWidth="1"/>
    <col min="3049" max="3049" width="13.5703125" style="10" customWidth="1"/>
    <col min="3050" max="3050" width="9.140625" style="10"/>
    <col min="3051" max="3051" width="16.42578125" style="10" customWidth="1"/>
    <col min="3052" max="3052" width="13.85546875" style="10" customWidth="1"/>
    <col min="3053" max="3053" width="9.42578125" style="10" bestFit="1" customWidth="1"/>
    <col min="3054" max="3295" width="9.140625" style="10"/>
    <col min="3296" max="3299" width="2.5703125" style="10" customWidth="1"/>
    <col min="3300" max="3300" width="38" style="10" customWidth="1"/>
    <col min="3301" max="3301" width="9.140625" style="10"/>
    <col min="3302" max="3302" width="1.5703125" style="10" customWidth="1"/>
    <col min="3303" max="3303" width="13.5703125" style="10" customWidth="1"/>
    <col min="3304" max="3304" width="1.5703125" style="10" customWidth="1"/>
    <col min="3305" max="3305" width="13.5703125" style="10" customWidth="1"/>
    <col min="3306" max="3306" width="9.140625" style="10"/>
    <col min="3307" max="3307" width="16.42578125" style="10" customWidth="1"/>
    <col min="3308" max="3308" width="13.85546875" style="10" customWidth="1"/>
    <col min="3309" max="3309" width="9.42578125" style="10" bestFit="1" customWidth="1"/>
    <col min="3310" max="3551" width="9.140625" style="10"/>
    <col min="3552" max="3555" width="2.5703125" style="10" customWidth="1"/>
    <col min="3556" max="3556" width="38" style="10" customWidth="1"/>
    <col min="3557" max="3557" width="9.140625" style="10"/>
    <col min="3558" max="3558" width="1.5703125" style="10" customWidth="1"/>
    <col min="3559" max="3559" width="13.5703125" style="10" customWidth="1"/>
    <col min="3560" max="3560" width="1.5703125" style="10" customWidth="1"/>
    <col min="3561" max="3561" width="13.5703125" style="10" customWidth="1"/>
    <col min="3562" max="3562" width="9.140625" style="10"/>
    <col min="3563" max="3563" width="16.42578125" style="10" customWidth="1"/>
    <col min="3564" max="3564" width="13.85546875" style="10" customWidth="1"/>
    <col min="3565" max="3565" width="9.42578125" style="10" bestFit="1" customWidth="1"/>
    <col min="3566" max="3807" width="9.140625" style="10"/>
    <col min="3808" max="3811" width="2.5703125" style="10" customWidth="1"/>
    <col min="3812" max="3812" width="38" style="10" customWidth="1"/>
    <col min="3813" max="3813" width="9.140625" style="10"/>
    <col min="3814" max="3814" width="1.5703125" style="10" customWidth="1"/>
    <col min="3815" max="3815" width="13.5703125" style="10" customWidth="1"/>
    <col min="3816" max="3816" width="1.5703125" style="10" customWidth="1"/>
    <col min="3817" max="3817" width="13.5703125" style="10" customWidth="1"/>
    <col min="3818" max="3818" width="9.140625" style="10"/>
    <col min="3819" max="3819" width="16.42578125" style="10" customWidth="1"/>
    <col min="3820" max="3820" width="13.85546875" style="10" customWidth="1"/>
    <col min="3821" max="3821" width="9.42578125" style="10" bestFit="1" customWidth="1"/>
    <col min="3822" max="4063" width="9.140625" style="10"/>
    <col min="4064" max="4067" width="2.5703125" style="10" customWidth="1"/>
    <col min="4068" max="4068" width="38" style="10" customWidth="1"/>
    <col min="4069" max="4069" width="9.140625" style="10"/>
    <col min="4070" max="4070" width="1.5703125" style="10" customWidth="1"/>
    <col min="4071" max="4071" width="13.5703125" style="10" customWidth="1"/>
    <col min="4072" max="4072" width="1.5703125" style="10" customWidth="1"/>
    <col min="4073" max="4073" width="13.5703125" style="10" customWidth="1"/>
    <col min="4074" max="4074" width="9.140625" style="10"/>
    <col min="4075" max="4075" width="16.42578125" style="10" customWidth="1"/>
    <col min="4076" max="4076" width="13.85546875" style="10" customWidth="1"/>
    <col min="4077" max="4077" width="9.42578125" style="10" bestFit="1" customWidth="1"/>
    <col min="4078" max="4319" width="9.140625" style="10"/>
    <col min="4320" max="4323" width="2.5703125" style="10" customWidth="1"/>
    <col min="4324" max="4324" width="38" style="10" customWidth="1"/>
    <col min="4325" max="4325" width="9.140625" style="10"/>
    <col min="4326" max="4326" width="1.5703125" style="10" customWidth="1"/>
    <col min="4327" max="4327" width="13.5703125" style="10" customWidth="1"/>
    <col min="4328" max="4328" width="1.5703125" style="10" customWidth="1"/>
    <col min="4329" max="4329" width="13.5703125" style="10" customWidth="1"/>
    <col min="4330" max="4330" width="9.140625" style="10"/>
    <col min="4331" max="4331" width="16.42578125" style="10" customWidth="1"/>
    <col min="4332" max="4332" width="13.85546875" style="10" customWidth="1"/>
    <col min="4333" max="4333" width="9.42578125" style="10" bestFit="1" customWidth="1"/>
    <col min="4334" max="4575" width="9.140625" style="10"/>
    <col min="4576" max="4579" width="2.5703125" style="10" customWidth="1"/>
    <col min="4580" max="4580" width="38" style="10" customWidth="1"/>
    <col min="4581" max="4581" width="9.140625" style="10"/>
    <col min="4582" max="4582" width="1.5703125" style="10" customWidth="1"/>
    <col min="4583" max="4583" width="13.5703125" style="10" customWidth="1"/>
    <col min="4584" max="4584" width="1.5703125" style="10" customWidth="1"/>
    <col min="4585" max="4585" width="13.5703125" style="10" customWidth="1"/>
    <col min="4586" max="4586" width="9.140625" style="10"/>
    <col min="4587" max="4587" width="16.42578125" style="10" customWidth="1"/>
    <col min="4588" max="4588" width="13.85546875" style="10" customWidth="1"/>
    <col min="4589" max="4589" width="9.42578125" style="10" bestFit="1" customWidth="1"/>
    <col min="4590" max="4831" width="9.140625" style="10"/>
    <col min="4832" max="4835" width="2.5703125" style="10" customWidth="1"/>
    <col min="4836" max="4836" width="38" style="10" customWidth="1"/>
    <col min="4837" max="4837" width="9.140625" style="10"/>
    <col min="4838" max="4838" width="1.5703125" style="10" customWidth="1"/>
    <col min="4839" max="4839" width="13.5703125" style="10" customWidth="1"/>
    <col min="4840" max="4840" width="1.5703125" style="10" customWidth="1"/>
    <col min="4841" max="4841" width="13.5703125" style="10" customWidth="1"/>
    <col min="4842" max="4842" width="9.140625" style="10"/>
    <col min="4843" max="4843" width="16.42578125" style="10" customWidth="1"/>
    <col min="4844" max="4844" width="13.85546875" style="10" customWidth="1"/>
    <col min="4845" max="4845" width="9.42578125" style="10" bestFit="1" customWidth="1"/>
    <col min="4846" max="5087" width="9.140625" style="10"/>
    <col min="5088" max="5091" width="2.5703125" style="10" customWidth="1"/>
    <col min="5092" max="5092" width="38" style="10" customWidth="1"/>
    <col min="5093" max="5093" width="9.140625" style="10"/>
    <col min="5094" max="5094" width="1.5703125" style="10" customWidth="1"/>
    <col min="5095" max="5095" width="13.5703125" style="10" customWidth="1"/>
    <col min="5096" max="5096" width="1.5703125" style="10" customWidth="1"/>
    <col min="5097" max="5097" width="13.5703125" style="10" customWidth="1"/>
    <col min="5098" max="5098" width="9.140625" style="10"/>
    <col min="5099" max="5099" width="16.42578125" style="10" customWidth="1"/>
    <col min="5100" max="5100" width="13.85546875" style="10" customWidth="1"/>
    <col min="5101" max="5101" width="9.42578125" style="10" bestFit="1" customWidth="1"/>
    <col min="5102" max="5343" width="9.140625" style="10"/>
    <col min="5344" max="5347" width="2.5703125" style="10" customWidth="1"/>
    <col min="5348" max="5348" width="38" style="10" customWidth="1"/>
    <col min="5349" max="5349" width="9.140625" style="10"/>
    <col min="5350" max="5350" width="1.5703125" style="10" customWidth="1"/>
    <col min="5351" max="5351" width="13.5703125" style="10" customWidth="1"/>
    <col min="5352" max="5352" width="1.5703125" style="10" customWidth="1"/>
    <col min="5353" max="5353" width="13.5703125" style="10" customWidth="1"/>
    <col min="5354" max="5354" width="9.140625" style="10"/>
    <col min="5355" max="5355" width="16.42578125" style="10" customWidth="1"/>
    <col min="5356" max="5356" width="13.85546875" style="10" customWidth="1"/>
    <col min="5357" max="5357" width="9.42578125" style="10" bestFit="1" customWidth="1"/>
    <col min="5358" max="5599" width="9.140625" style="10"/>
    <col min="5600" max="5603" width="2.5703125" style="10" customWidth="1"/>
    <col min="5604" max="5604" width="38" style="10" customWidth="1"/>
    <col min="5605" max="5605" width="9.140625" style="10"/>
    <col min="5606" max="5606" width="1.5703125" style="10" customWidth="1"/>
    <col min="5607" max="5607" width="13.5703125" style="10" customWidth="1"/>
    <col min="5608" max="5608" width="1.5703125" style="10" customWidth="1"/>
    <col min="5609" max="5609" width="13.5703125" style="10" customWidth="1"/>
    <col min="5610" max="5610" width="9.140625" style="10"/>
    <col min="5611" max="5611" width="16.42578125" style="10" customWidth="1"/>
    <col min="5612" max="5612" width="13.85546875" style="10" customWidth="1"/>
    <col min="5613" max="5613" width="9.42578125" style="10" bestFit="1" customWidth="1"/>
    <col min="5614" max="5855" width="9.140625" style="10"/>
    <col min="5856" max="5859" width="2.5703125" style="10" customWidth="1"/>
    <col min="5860" max="5860" width="38" style="10" customWidth="1"/>
    <col min="5861" max="5861" width="9.140625" style="10"/>
    <col min="5862" max="5862" width="1.5703125" style="10" customWidth="1"/>
    <col min="5863" max="5863" width="13.5703125" style="10" customWidth="1"/>
    <col min="5864" max="5864" width="1.5703125" style="10" customWidth="1"/>
    <col min="5865" max="5865" width="13.5703125" style="10" customWidth="1"/>
    <col min="5866" max="5866" width="9.140625" style="10"/>
    <col min="5867" max="5867" width="16.42578125" style="10" customWidth="1"/>
    <col min="5868" max="5868" width="13.85546875" style="10" customWidth="1"/>
    <col min="5869" max="5869" width="9.42578125" style="10" bestFit="1" customWidth="1"/>
    <col min="5870" max="6111" width="9.140625" style="10"/>
    <col min="6112" max="6115" width="2.5703125" style="10" customWidth="1"/>
    <col min="6116" max="6116" width="38" style="10" customWidth="1"/>
    <col min="6117" max="6117" width="9.140625" style="10"/>
    <col min="6118" max="6118" width="1.5703125" style="10" customWidth="1"/>
    <col min="6119" max="6119" width="13.5703125" style="10" customWidth="1"/>
    <col min="6120" max="6120" width="1.5703125" style="10" customWidth="1"/>
    <col min="6121" max="6121" width="13.5703125" style="10" customWidth="1"/>
    <col min="6122" max="6122" width="9.140625" style="10"/>
    <col min="6123" max="6123" width="16.42578125" style="10" customWidth="1"/>
    <col min="6124" max="6124" width="13.85546875" style="10" customWidth="1"/>
    <col min="6125" max="6125" width="9.42578125" style="10" bestFit="1" customWidth="1"/>
    <col min="6126" max="6367" width="9.140625" style="10"/>
    <col min="6368" max="6371" width="2.5703125" style="10" customWidth="1"/>
    <col min="6372" max="6372" width="38" style="10" customWidth="1"/>
    <col min="6373" max="6373" width="9.140625" style="10"/>
    <col min="6374" max="6374" width="1.5703125" style="10" customWidth="1"/>
    <col min="6375" max="6375" width="13.5703125" style="10" customWidth="1"/>
    <col min="6376" max="6376" width="1.5703125" style="10" customWidth="1"/>
    <col min="6377" max="6377" width="13.5703125" style="10" customWidth="1"/>
    <col min="6378" max="6378" width="9.140625" style="10"/>
    <col min="6379" max="6379" width="16.42578125" style="10" customWidth="1"/>
    <col min="6380" max="6380" width="13.85546875" style="10" customWidth="1"/>
    <col min="6381" max="6381" width="9.42578125" style="10" bestFit="1" customWidth="1"/>
    <col min="6382" max="6623" width="9.140625" style="10"/>
    <col min="6624" max="6627" width="2.5703125" style="10" customWidth="1"/>
    <col min="6628" max="6628" width="38" style="10" customWidth="1"/>
    <col min="6629" max="6629" width="9.140625" style="10"/>
    <col min="6630" max="6630" width="1.5703125" style="10" customWidth="1"/>
    <col min="6631" max="6631" width="13.5703125" style="10" customWidth="1"/>
    <col min="6632" max="6632" width="1.5703125" style="10" customWidth="1"/>
    <col min="6633" max="6633" width="13.5703125" style="10" customWidth="1"/>
    <col min="6634" max="6634" width="9.140625" style="10"/>
    <col min="6635" max="6635" width="16.42578125" style="10" customWidth="1"/>
    <col min="6636" max="6636" width="13.85546875" style="10" customWidth="1"/>
    <col min="6637" max="6637" width="9.42578125" style="10" bestFit="1" customWidth="1"/>
    <col min="6638" max="6879" width="9.140625" style="10"/>
    <col min="6880" max="6883" width="2.5703125" style="10" customWidth="1"/>
    <col min="6884" max="6884" width="38" style="10" customWidth="1"/>
    <col min="6885" max="6885" width="9.140625" style="10"/>
    <col min="6886" max="6886" width="1.5703125" style="10" customWidth="1"/>
    <col min="6887" max="6887" width="13.5703125" style="10" customWidth="1"/>
    <col min="6888" max="6888" width="1.5703125" style="10" customWidth="1"/>
    <col min="6889" max="6889" width="13.5703125" style="10" customWidth="1"/>
    <col min="6890" max="6890" width="9.140625" style="10"/>
    <col min="6891" max="6891" width="16.42578125" style="10" customWidth="1"/>
    <col min="6892" max="6892" width="13.85546875" style="10" customWidth="1"/>
    <col min="6893" max="6893" width="9.42578125" style="10" bestFit="1" customWidth="1"/>
    <col min="6894" max="7135" width="9.140625" style="10"/>
    <col min="7136" max="7139" width="2.5703125" style="10" customWidth="1"/>
    <col min="7140" max="7140" width="38" style="10" customWidth="1"/>
    <col min="7141" max="7141" width="9.140625" style="10"/>
    <col min="7142" max="7142" width="1.5703125" style="10" customWidth="1"/>
    <col min="7143" max="7143" width="13.5703125" style="10" customWidth="1"/>
    <col min="7144" max="7144" width="1.5703125" style="10" customWidth="1"/>
    <col min="7145" max="7145" width="13.5703125" style="10" customWidth="1"/>
    <col min="7146" max="7146" width="9.140625" style="10"/>
    <col min="7147" max="7147" width="16.42578125" style="10" customWidth="1"/>
    <col min="7148" max="7148" width="13.85546875" style="10" customWidth="1"/>
    <col min="7149" max="7149" width="9.42578125" style="10" bestFit="1" customWidth="1"/>
    <col min="7150" max="7391" width="9.140625" style="10"/>
    <col min="7392" max="7395" width="2.5703125" style="10" customWidth="1"/>
    <col min="7396" max="7396" width="38" style="10" customWidth="1"/>
    <col min="7397" max="7397" width="9.140625" style="10"/>
    <col min="7398" max="7398" width="1.5703125" style="10" customWidth="1"/>
    <col min="7399" max="7399" width="13.5703125" style="10" customWidth="1"/>
    <col min="7400" max="7400" width="1.5703125" style="10" customWidth="1"/>
    <col min="7401" max="7401" width="13.5703125" style="10" customWidth="1"/>
    <col min="7402" max="7402" width="9.140625" style="10"/>
    <col min="7403" max="7403" width="16.42578125" style="10" customWidth="1"/>
    <col min="7404" max="7404" width="13.85546875" style="10" customWidth="1"/>
    <col min="7405" max="7405" width="9.42578125" style="10" bestFit="1" customWidth="1"/>
    <col min="7406" max="7647" width="9.140625" style="10"/>
    <col min="7648" max="7651" width="2.5703125" style="10" customWidth="1"/>
    <col min="7652" max="7652" width="38" style="10" customWidth="1"/>
    <col min="7653" max="7653" width="9.140625" style="10"/>
    <col min="7654" max="7654" width="1.5703125" style="10" customWidth="1"/>
    <col min="7655" max="7655" width="13.5703125" style="10" customWidth="1"/>
    <col min="7656" max="7656" width="1.5703125" style="10" customWidth="1"/>
    <col min="7657" max="7657" width="13.5703125" style="10" customWidth="1"/>
    <col min="7658" max="7658" width="9.140625" style="10"/>
    <col min="7659" max="7659" width="16.42578125" style="10" customWidth="1"/>
    <col min="7660" max="7660" width="13.85546875" style="10" customWidth="1"/>
    <col min="7661" max="7661" width="9.42578125" style="10" bestFit="1" customWidth="1"/>
    <col min="7662" max="7903" width="9.140625" style="10"/>
    <col min="7904" max="7907" width="2.5703125" style="10" customWidth="1"/>
    <col min="7908" max="7908" width="38" style="10" customWidth="1"/>
    <col min="7909" max="7909" width="9.140625" style="10"/>
    <col min="7910" max="7910" width="1.5703125" style="10" customWidth="1"/>
    <col min="7911" max="7911" width="13.5703125" style="10" customWidth="1"/>
    <col min="7912" max="7912" width="1.5703125" style="10" customWidth="1"/>
    <col min="7913" max="7913" width="13.5703125" style="10" customWidth="1"/>
    <col min="7914" max="7914" width="9.140625" style="10"/>
    <col min="7915" max="7915" width="16.42578125" style="10" customWidth="1"/>
    <col min="7916" max="7916" width="13.85546875" style="10" customWidth="1"/>
    <col min="7917" max="7917" width="9.42578125" style="10" bestFit="1" customWidth="1"/>
    <col min="7918" max="8159" width="9.140625" style="10"/>
    <col min="8160" max="8163" width="2.5703125" style="10" customWidth="1"/>
    <col min="8164" max="8164" width="38" style="10" customWidth="1"/>
    <col min="8165" max="8165" width="9.140625" style="10"/>
    <col min="8166" max="8166" width="1.5703125" style="10" customWidth="1"/>
    <col min="8167" max="8167" width="13.5703125" style="10" customWidth="1"/>
    <col min="8168" max="8168" width="1.5703125" style="10" customWidth="1"/>
    <col min="8169" max="8169" width="13.5703125" style="10" customWidth="1"/>
    <col min="8170" max="8170" width="9.140625" style="10"/>
    <col min="8171" max="8171" width="16.42578125" style="10" customWidth="1"/>
    <col min="8172" max="8172" width="13.85546875" style="10" customWidth="1"/>
    <col min="8173" max="8173" width="9.42578125" style="10" bestFit="1" customWidth="1"/>
    <col min="8174" max="8415" width="9.140625" style="10"/>
    <col min="8416" max="8419" width="2.5703125" style="10" customWidth="1"/>
    <col min="8420" max="8420" width="38" style="10" customWidth="1"/>
    <col min="8421" max="8421" width="9.140625" style="10"/>
    <col min="8422" max="8422" width="1.5703125" style="10" customWidth="1"/>
    <col min="8423" max="8423" width="13.5703125" style="10" customWidth="1"/>
    <col min="8424" max="8424" width="1.5703125" style="10" customWidth="1"/>
    <col min="8425" max="8425" width="13.5703125" style="10" customWidth="1"/>
    <col min="8426" max="8426" width="9.140625" style="10"/>
    <col min="8427" max="8427" width="16.42578125" style="10" customWidth="1"/>
    <col min="8428" max="8428" width="13.85546875" style="10" customWidth="1"/>
    <col min="8429" max="8429" width="9.42578125" style="10" bestFit="1" customWidth="1"/>
    <col min="8430" max="8671" width="9.140625" style="10"/>
    <col min="8672" max="8675" width="2.5703125" style="10" customWidth="1"/>
    <col min="8676" max="8676" width="38" style="10" customWidth="1"/>
    <col min="8677" max="8677" width="9.140625" style="10"/>
    <col min="8678" max="8678" width="1.5703125" style="10" customWidth="1"/>
    <col min="8679" max="8679" width="13.5703125" style="10" customWidth="1"/>
    <col min="8680" max="8680" width="1.5703125" style="10" customWidth="1"/>
    <col min="8681" max="8681" width="13.5703125" style="10" customWidth="1"/>
    <col min="8682" max="8682" width="9.140625" style="10"/>
    <col min="8683" max="8683" width="16.42578125" style="10" customWidth="1"/>
    <col min="8684" max="8684" width="13.85546875" style="10" customWidth="1"/>
    <col min="8685" max="8685" width="9.42578125" style="10" bestFit="1" customWidth="1"/>
    <col min="8686" max="8927" width="9.140625" style="10"/>
    <col min="8928" max="8931" width="2.5703125" style="10" customWidth="1"/>
    <col min="8932" max="8932" width="38" style="10" customWidth="1"/>
    <col min="8933" max="8933" width="9.140625" style="10"/>
    <col min="8934" max="8934" width="1.5703125" style="10" customWidth="1"/>
    <col min="8935" max="8935" width="13.5703125" style="10" customWidth="1"/>
    <col min="8936" max="8936" width="1.5703125" style="10" customWidth="1"/>
    <col min="8937" max="8937" width="13.5703125" style="10" customWidth="1"/>
    <col min="8938" max="8938" width="9.140625" style="10"/>
    <col min="8939" max="8939" width="16.42578125" style="10" customWidth="1"/>
    <col min="8940" max="8940" width="13.85546875" style="10" customWidth="1"/>
    <col min="8941" max="8941" width="9.42578125" style="10" bestFit="1" customWidth="1"/>
    <col min="8942" max="9183" width="9.140625" style="10"/>
    <col min="9184" max="9187" width="2.5703125" style="10" customWidth="1"/>
    <col min="9188" max="9188" width="38" style="10" customWidth="1"/>
    <col min="9189" max="9189" width="9.140625" style="10"/>
    <col min="9190" max="9190" width="1.5703125" style="10" customWidth="1"/>
    <col min="9191" max="9191" width="13.5703125" style="10" customWidth="1"/>
    <col min="9192" max="9192" width="1.5703125" style="10" customWidth="1"/>
    <col min="9193" max="9193" width="13.5703125" style="10" customWidth="1"/>
    <col min="9194" max="9194" width="9.140625" style="10"/>
    <col min="9195" max="9195" width="16.42578125" style="10" customWidth="1"/>
    <col min="9196" max="9196" width="13.85546875" style="10" customWidth="1"/>
    <col min="9197" max="9197" width="9.42578125" style="10" bestFit="1" customWidth="1"/>
    <col min="9198" max="9439" width="9.140625" style="10"/>
    <col min="9440" max="9443" width="2.5703125" style="10" customWidth="1"/>
    <col min="9444" max="9444" width="38" style="10" customWidth="1"/>
    <col min="9445" max="9445" width="9.140625" style="10"/>
    <col min="9446" max="9446" width="1.5703125" style="10" customWidth="1"/>
    <col min="9447" max="9447" width="13.5703125" style="10" customWidth="1"/>
    <col min="9448" max="9448" width="1.5703125" style="10" customWidth="1"/>
    <col min="9449" max="9449" width="13.5703125" style="10" customWidth="1"/>
    <col min="9450" max="9450" width="9.140625" style="10"/>
    <col min="9451" max="9451" width="16.42578125" style="10" customWidth="1"/>
    <col min="9452" max="9452" width="13.85546875" style="10" customWidth="1"/>
    <col min="9453" max="9453" width="9.42578125" style="10" bestFit="1" customWidth="1"/>
    <col min="9454" max="9695" width="9.140625" style="10"/>
    <col min="9696" max="9699" width="2.5703125" style="10" customWidth="1"/>
    <col min="9700" max="9700" width="38" style="10" customWidth="1"/>
    <col min="9701" max="9701" width="9.140625" style="10"/>
    <col min="9702" max="9702" width="1.5703125" style="10" customWidth="1"/>
    <col min="9703" max="9703" width="13.5703125" style="10" customWidth="1"/>
    <col min="9704" max="9704" width="1.5703125" style="10" customWidth="1"/>
    <col min="9705" max="9705" width="13.5703125" style="10" customWidth="1"/>
    <col min="9706" max="9706" width="9.140625" style="10"/>
    <col min="9707" max="9707" width="16.42578125" style="10" customWidth="1"/>
    <col min="9708" max="9708" width="13.85546875" style="10" customWidth="1"/>
    <col min="9709" max="9709" width="9.42578125" style="10" bestFit="1" customWidth="1"/>
    <col min="9710" max="9951" width="9.140625" style="10"/>
    <col min="9952" max="9955" width="2.5703125" style="10" customWidth="1"/>
    <col min="9956" max="9956" width="38" style="10" customWidth="1"/>
    <col min="9957" max="9957" width="9.140625" style="10"/>
    <col min="9958" max="9958" width="1.5703125" style="10" customWidth="1"/>
    <col min="9959" max="9959" width="13.5703125" style="10" customWidth="1"/>
    <col min="9960" max="9960" width="1.5703125" style="10" customWidth="1"/>
    <col min="9961" max="9961" width="13.5703125" style="10" customWidth="1"/>
    <col min="9962" max="9962" width="9.140625" style="10"/>
    <col min="9963" max="9963" width="16.42578125" style="10" customWidth="1"/>
    <col min="9964" max="9964" width="13.85546875" style="10" customWidth="1"/>
    <col min="9965" max="9965" width="9.42578125" style="10" bestFit="1" customWidth="1"/>
    <col min="9966" max="10207" width="9.140625" style="10"/>
    <col min="10208" max="10211" width="2.5703125" style="10" customWidth="1"/>
    <col min="10212" max="10212" width="38" style="10" customWidth="1"/>
    <col min="10213" max="10213" width="9.140625" style="10"/>
    <col min="10214" max="10214" width="1.5703125" style="10" customWidth="1"/>
    <col min="10215" max="10215" width="13.5703125" style="10" customWidth="1"/>
    <col min="10216" max="10216" width="1.5703125" style="10" customWidth="1"/>
    <col min="10217" max="10217" width="13.5703125" style="10" customWidth="1"/>
    <col min="10218" max="10218" width="9.140625" style="10"/>
    <col min="10219" max="10219" width="16.42578125" style="10" customWidth="1"/>
    <col min="10220" max="10220" width="13.85546875" style="10" customWidth="1"/>
    <col min="10221" max="10221" width="9.42578125" style="10" bestFit="1" customWidth="1"/>
    <col min="10222" max="10463" width="9.140625" style="10"/>
    <col min="10464" max="10467" width="2.5703125" style="10" customWidth="1"/>
    <col min="10468" max="10468" width="38" style="10" customWidth="1"/>
    <col min="10469" max="10469" width="9.140625" style="10"/>
    <col min="10470" max="10470" width="1.5703125" style="10" customWidth="1"/>
    <col min="10471" max="10471" width="13.5703125" style="10" customWidth="1"/>
    <col min="10472" max="10472" width="1.5703125" style="10" customWidth="1"/>
    <col min="10473" max="10473" width="13.5703125" style="10" customWidth="1"/>
    <col min="10474" max="10474" width="9.140625" style="10"/>
    <col min="10475" max="10475" width="16.42578125" style="10" customWidth="1"/>
    <col min="10476" max="10476" width="13.85546875" style="10" customWidth="1"/>
    <col min="10477" max="10477" width="9.42578125" style="10" bestFit="1" customWidth="1"/>
    <col min="10478" max="10719" width="9.140625" style="10"/>
    <col min="10720" max="10723" width="2.5703125" style="10" customWidth="1"/>
    <col min="10724" max="10724" width="38" style="10" customWidth="1"/>
    <col min="10725" max="10725" width="9.140625" style="10"/>
    <col min="10726" max="10726" width="1.5703125" style="10" customWidth="1"/>
    <col min="10727" max="10727" width="13.5703125" style="10" customWidth="1"/>
    <col min="10728" max="10728" width="1.5703125" style="10" customWidth="1"/>
    <col min="10729" max="10729" width="13.5703125" style="10" customWidth="1"/>
    <col min="10730" max="10730" width="9.140625" style="10"/>
    <col min="10731" max="10731" width="16.42578125" style="10" customWidth="1"/>
    <col min="10732" max="10732" width="13.85546875" style="10" customWidth="1"/>
    <col min="10733" max="10733" width="9.42578125" style="10" bestFit="1" customWidth="1"/>
    <col min="10734" max="10975" width="9.140625" style="10"/>
    <col min="10976" max="10979" width="2.5703125" style="10" customWidth="1"/>
    <col min="10980" max="10980" width="38" style="10" customWidth="1"/>
    <col min="10981" max="10981" width="9.140625" style="10"/>
    <col min="10982" max="10982" width="1.5703125" style="10" customWidth="1"/>
    <col min="10983" max="10983" width="13.5703125" style="10" customWidth="1"/>
    <col min="10984" max="10984" width="1.5703125" style="10" customWidth="1"/>
    <col min="10985" max="10985" width="13.5703125" style="10" customWidth="1"/>
    <col min="10986" max="10986" width="9.140625" style="10"/>
    <col min="10987" max="10987" width="16.42578125" style="10" customWidth="1"/>
    <col min="10988" max="10988" width="13.85546875" style="10" customWidth="1"/>
    <col min="10989" max="10989" width="9.42578125" style="10" bestFit="1" customWidth="1"/>
    <col min="10990" max="11231" width="9.140625" style="10"/>
    <col min="11232" max="11235" width="2.5703125" style="10" customWidth="1"/>
    <col min="11236" max="11236" width="38" style="10" customWidth="1"/>
    <col min="11237" max="11237" width="9.140625" style="10"/>
    <col min="11238" max="11238" width="1.5703125" style="10" customWidth="1"/>
    <col min="11239" max="11239" width="13.5703125" style="10" customWidth="1"/>
    <col min="11240" max="11240" width="1.5703125" style="10" customWidth="1"/>
    <col min="11241" max="11241" width="13.5703125" style="10" customWidth="1"/>
    <col min="11242" max="11242" width="9.140625" style="10"/>
    <col min="11243" max="11243" width="16.42578125" style="10" customWidth="1"/>
    <col min="11244" max="11244" width="13.85546875" style="10" customWidth="1"/>
    <col min="11245" max="11245" width="9.42578125" style="10" bestFit="1" customWidth="1"/>
    <col min="11246" max="11487" width="9.140625" style="10"/>
    <col min="11488" max="11491" width="2.5703125" style="10" customWidth="1"/>
    <col min="11492" max="11492" width="38" style="10" customWidth="1"/>
    <col min="11493" max="11493" width="9.140625" style="10"/>
    <col min="11494" max="11494" width="1.5703125" style="10" customWidth="1"/>
    <col min="11495" max="11495" width="13.5703125" style="10" customWidth="1"/>
    <col min="11496" max="11496" width="1.5703125" style="10" customWidth="1"/>
    <col min="11497" max="11497" width="13.5703125" style="10" customWidth="1"/>
    <col min="11498" max="11498" width="9.140625" style="10"/>
    <col min="11499" max="11499" width="16.42578125" style="10" customWidth="1"/>
    <col min="11500" max="11500" width="13.85546875" style="10" customWidth="1"/>
    <col min="11501" max="11501" width="9.42578125" style="10" bestFit="1" customWidth="1"/>
    <col min="11502" max="11743" width="9.140625" style="10"/>
    <col min="11744" max="11747" width="2.5703125" style="10" customWidth="1"/>
    <col min="11748" max="11748" width="38" style="10" customWidth="1"/>
    <col min="11749" max="11749" width="9.140625" style="10"/>
    <col min="11750" max="11750" width="1.5703125" style="10" customWidth="1"/>
    <col min="11751" max="11751" width="13.5703125" style="10" customWidth="1"/>
    <col min="11752" max="11752" width="1.5703125" style="10" customWidth="1"/>
    <col min="11753" max="11753" width="13.5703125" style="10" customWidth="1"/>
    <col min="11754" max="11754" width="9.140625" style="10"/>
    <col min="11755" max="11755" width="16.42578125" style="10" customWidth="1"/>
    <col min="11756" max="11756" width="13.85546875" style="10" customWidth="1"/>
    <col min="11757" max="11757" width="9.42578125" style="10" bestFit="1" customWidth="1"/>
    <col min="11758" max="11999" width="9.140625" style="10"/>
    <col min="12000" max="12003" width="2.5703125" style="10" customWidth="1"/>
    <col min="12004" max="12004" width="38" style="10" customWidth="1"/>
    <col min="12005" max="12005" width="9.140625" style="10"/>
    <col min="12006" max="12006" width="1.5703125" style="10" customWidth="1"/>
    <col min="12007" max="12007" width="13.5703125" style="10" customWidth="1"/>
    <col min="12008" max="12008" width="1.5703125" style="10" customWidth="1"/>
    <col min="12009" max="12009" width="13.5703125" style="10" customWidth="1"/>
    <col min="12010" max="12010" width="9.140625" style="10"/>
    <col min="12011" max="12011" width="16.42578125" style="10" customWidth="1"/>
    <col min="12012" max="12012" width="13.85546875" style="10" customWidth="1"/>
    <col min="12013" max="12013" width="9.42578125" style="10" bestFit="1" customWidth="1"/>
    <col min="12014" max="12255" width="9.140625" style="10"/>
    <col min="12256" max="12259" width="2.5703125" style="10" customWidth="1"/>
    <col min="12260" max="12260" width="38" style="10" customWidth="1"/>
    <col min="12261" max="12261" width="9.140625" style="10"/>
    <col min="12262" max="12262" width="1.5703125" style="10" customWidth="1"/>
    <col min="12263" max="12263" width="13.5703125" style="10" customWidth="1"/>
    <col min="12264" max="12264" width="1.5703125" style="10" customWidth="1"/>
    <col min="12265" max="12265" width="13.5703125" style="10" customWidth="1"/>
    <col min="12266" max="12266" width="9.140625" style="10"/>
    <col min="12267" max="12267" width="16.42578125" style="10" customWidth="1"/>
    <col min="12268" max="12268" width="13.85546875" style="10" customWidth="1"/>
    <col min="12269" max="12269" width="9.42578125" style="10" bestFit="1" customWidth="1"/>
    <col min="12270" max="12511" width="9.140625" style="10"/>
    <col min="12512" max="12515" width="2.5703125" style="10" customWidth="1"/>
    <col min="12516" max="12516" width="38" style="10" customWidth="1"/>
    <col min="12517" max="12517" width="9.140625" style="10"/>
    <col min="12518" max="12518" width="1.5703125" style="10" customWidth="1"/>
    <col min="12519" max="12519" width="13.5703125" style="10" customWidth="1"/>
    <col min="12520" max="12520" width="1.5703125" style="10" customWidth="1"/>
    <col min="12521" max="12521" width="13.5703125" style="10" customWidth="1"/>
    <col min="12522" max="12522" width="9.140625" style="10"/>
    <col min="12523" max="12523" width="16.42578125" style="10" customWidth="1"/>
    <col min="12524" max="12524" width="13.85546875" style="10" customWidth="1"/>
    <col min="12525" max="12525" width="9.42578125" style="10" bestFit="1" customWidth="1"/>
    <col min="12526" max="12767" width="9.140625" style="10"/>
    <col min="12768" max="12771" width="2.5703125" style="10" customWidth="1"/>
    <col min="12772" max="12772" width="38" style="10" customWidth="1"/>
    <col min="12773" max="12773" width="9.140625" style="10"/>
    <col min="12774" max="12774" width="1.5703125" style="10" customWidth="1"/>
    <col min="12775" max="12775" width="13.5703125" style="10" customWidth="1"/>
    <col min="12776" max="12776" width="1.5703125" style="10" customWidth="1"/>
    <col min="12777" max="12777" width="13.5703125" style="10" customWidth="1"/>
    <col min="12778" max="12778" width="9.140625" style="10"/>
    <col min="12779" max="12779" width="16.42578125" style="10" customWidth="1"/>
    <col min="12780" max="12780" width="13.85546875" style="10" customWidth="1"/>
    <col min="12781" max="12781" width="9.42578125" style="10" bestFit="1" customWidth="1"/>
    <col min="12782" max="13023" width="9.140625" style="10"/>
    <col min="13024" max="13027" width="2.5703125" style="10" customWidth="1"/>
    <col min="13028" max="13028" width="38" style="10" customWidth="1"/>
    <col min="13029" max="13029" width="9.140625" style="10"/>
    <col min="13030" max="13030" width="1.5703125" style="10" customWidth="1"/>
    <col min="13031" max="13031" width="13.5703125" style="10" customWidth="1"/>
    <col min="13032" max="13032" width="1.5703125" style="10" customWidth="1"/>
    <col min="13033" max="13033" width="13.5703125" style="10" customWidth="1"/>
    <col min="13034" max="13034" width="9.140625" style="10"/>
    <col min="13035" max="13035" width="16.42578125" style="10" customWidth="1"/>
    <col min="13036" max="13036" width="13.85546875" style="10" customWidth="1"/>
    <col min="13037" max="13037" width="9.42578125" style="10" bestFit="1" customWidth="1"/>
    <col min="13038" max="13279" width="9.140625" style="10"/>
    <col min="13280" max="13283" width="2.5703125" style="10" customWidth="1"/>
    <col min="13284" max="13284" width="38" style="10" customWidth="1"/>
    <col min="13285" max="13285" width="9.140625" style="10"/>
    <col min="13286" max="13286" width="1.5703125" style="10" customWidth="1"/>
    <col min="13287" max="13287" width="13.5703125" style="10" customWidth="1"/>
    <col min="13288" max="13288" width="1.5703125" style="10" customWidth="1"/>
    <col min="13289" max="13289" width="13.5703125" style="10" customWidth="1"/>
    <col min="13290" max="13290" width="9.140625" style="10"/>
    <col min="13291" max="13291" width="16.42578125" style="10" customWidth="1"/>
    <col min="13292" max="13292" width="13.85546875" style="10" customWidth="1"/>
    <col min="13293" max="13293" width="9.42578125" style="10" bestFit="1" customWidth="1"/>
    <col min="13294" max="13535" width="9.140625" style="10"/>
    <col min="13536" max="13539" width="2.5703125" style="10" customWidth="1"/>
    <col min="13540" max="13540" width="38" style="10" customWidth="1"/>
    <col min="13541" max="13541" width="9.140625" style="10"/>
    <col min="13542" max="13542" width="1.5703125" style="10" customWidth="1"/>
    <col min="13543" max="13543" width="13.5703125" style="10" customWidth="1"/>
    <col min="13544" max="13544" width="1.5703125" style="10" customWidth="1"/>
    <col min="13545" max="13545" width="13.5703125" style="10" customWidth="1"/>
    <col min="13546" max="13546" width="9.140625" style="10"/>
    <col min="13547" max="13547" width="16.42578125" style="10" customWidth="1"/>
    <col min="13548" max="13548" width="13.85546875" style="10" customWidth="1"/>
    <col min="13549" max="13549" width="9.42578125" style="10" bestFit="1" customWidth="1"/>
    <col min="13550" max="13791" width="9.140625" style="10"/>
    <col min="13792" max="13795" width="2.5703125" style="10" customWidth="1"/>
    <col min="13796" max="13796" width="38" style="10" customWidth="1"/>
    <col min="13797" max="13797" width="9.140625" style="10"/>
    <col min="13798" max="13798" width="1.5703125" style="10" customWidth="1"/>
    <col min="13799" max="13799" width="13.5703125" style="10" customWidth="1"/>
    <col min="13800" max="13800" width="1.5703125" style="10" customWidth="1"/>
    <col min="13801" max="13801" width="13.5703125" style="10" customWidth="1"/>
    <col min="13802" max="13802" width="9.140625" style="10"/>
    <col min="13803" max="13803" width="16.42578125" style="10" customWidth="1"/>
    <col min="13804" max="13804" width="13.85546875" style="10" customWidth="1"/>
    <col min="13805" max="13805" width="9.42578125" style="10" bestFit="1" customWidth="1"/>
    <col min="13806" max="14047" width="9.140625" style="10"/>
    <col min="14048" max="14051" width="2.5703125" style="10" customWidth="1"/>
    <col min="14052" max="14052" width="38" style="10" customWidth="1"/>
    <col min="14053" max="14053" width="9.140625" style="10"/>
    <col min="14054" max="14054" width="1.5703125" style="10" customWidth="1"/>
    <col min="14055" max="14055" width="13.5703125" style="10" customWidth="1"/>
    <col min="14056" max="14056" width="1.5703125" style="10" customWidth="1"/>
    <col min="14057" max="14057" width="13.5703125" style="10" customWidth="1"/>
    <col min="14058" max="14058" width="9.140625" style="10"/>
    <col min="14059" max="14059" width="16.42578125" style="10" customWidth="1"/>
    <col min="14060" max="14060" width="13.85546875" style="10" customWidth="1"/>
    <col min="14061" max="14061" width="9.42578125" style="10" bestFit="1" customWidth="1"/>
    <col min="14062" max="14303" width="9.140625" style="10"/>
    <col min="14304" max="14307" width="2.5703125" style="10" customWidth="1"/>
    <col min="14308" max="14308" width="38" style="10" customWidth="1"/>
    <col min="14309" max="14309" width="9.140625" style="10"/>
    <col min="14310" max="14310" width="1.5703125" style="10" customWidth="1"/>
    <col min="14311" max="14311" width="13.5703125" style="10" customWidth="1"/>
    <col min="14312" max="14312" width="1.5703125" style="10" customWidth="1"/>
    <col min="14313" max="14313" width="13.5703125" style="10" customWidth="1"/>
    <col min="14314" max="14314" width="9.140625" style="10"/>
    <col min="14315" max="14315" width="16.42578125" style="10" customWidth="1"/>
    <col min="14316" max="14316" width="13.85546875" style="10" customWidth="1"/>
    <col min="14317" max="14317" width="9.42578125" style="10" bestFit="1" customWidth="1"/>
    <col min="14318" max="14559" width="9.140625" style="10"/>
    <col min="14560" max="14563" width="2.5703125" style="10" customWidth="1"/>
    <col min="14564" max="14564" width="38" style="10" customWidth="1"/>
    <col min="14565" max="14565" width="9.140625" style="10"/>
    <col min="14566" max="14566" width="1.5703125" style="10" customWidth="1"/>
    <col min="14567" max="14567" width="13.5703125" style="10" customWidth="1"/>
    <col min="14568" max="14568" width="1.5703125" style="10" customWidth="1"/>
    <col min="14569" max="14569" width="13.5703125" style="10" customWidth="1"/>
    <col min="14570" max="14570" width="9.140625" style="10"/>
    <col min="14571" max="14571" width="16.42578125" style="10" customWidth="1"/>
    <col min="14572" max="14572" width="13.85546875" style="10" customWidth="1"/>
    <col min="14573" max="14573" width="9.42578125" style="10" bestFit="1" customWidth="1"/>
    <col min="14574" max="14815" width="9.140625" style="10"/>
    <col min="14816" max="14819" width="2.5703125" style="10" customWidth="1"/>
    <col min="14820" max="14820" width="38" style="10" customWidth="1"/>
    <col min="14821" max="14821" width="9.140625" style="10"/>
    <col min="14822" max="14822" width="1.5703125" style="10" customWidth="1"/>
    <col min="14823" max="14823" width="13.5703125" style="10" customWidth="1"/>
    <col min="14824" max="14824" width="1.5703125" style="10" customWidth="1"/>
    <col min="14825" max="14825" width="13.5703125" style="10" customWidth="1"/>
    <col min="14826" max="14826" width="9.140625" style="10"/>
    <col min="14827" max="14827" width="16.42578125" style="10" customWidth="1"/>
    <col min="14828" max="14828" width="13.85546875" style="10" customWidth="1"/>
    <col min="14829" max="14829" width="9.42578125" style="10" bestFit="1" customWidth="1"/>
    <col min="14830" max="15071" width="9.140625" style="10"/>
    <col min="15072" max="15075" width="2.5703125" style="10" customWidth="1"/>
    <col min="15076" max="15076" width="38" style="10" customWidth="1"/>
    <col min="15077" max="15077" width="9.140625" style="10"/>
    <col min="15078" max="15078" width="1.5703125" style="10" customWidth="1"/>
    <col min="15079" max="15079" width="13.5703125" style="10" customWidth="1"/>
    <col min="15080" max="15080" width="1.5703125" style="10" customWidth="1"/>
    <col min="15081" max="15081" width="13.5703125" style="10" customWidth="1"/>
    <col min="15082" max="15082" width="9.140625" style="10"/>
    <col min="15083" max="15083" width="16.42578125" style="10" customWidth="1"/>
    <col min="15084" max="15084" width="13.85546875" style="10" customWidth="1"/>
    <col min="15085" max="15085" width="9.42578125" style="10" bestFit="1" customWidth="1"/>
    <col min="15086" max="15327" width="9.140625" style="10"/>
    <col min="15328" max="15331" width="2.5703125" style="10" customWidth="1"/>
    <col min="15332" max="15332" width="38" style="10" customWidth="1"/>
    <col min="15333" max="15333" width="9.140625" style="10"/>
    <col min="15334" max="15334" width="1.5703125" style="10" customWidth="1"/>
    <col min="15335" max="15335" width="13.5703125" style="10" customWidth="1"/>
    <col min="15336" max="15336" width="1.5703125" style="10" customWidth="1"/>
    <col min="15337" max="15337" width="13.5703125" style="10" customWidth="1"/>
    <col min="15338" max="15338" width="9.140625" style="10"/>
    <col min="15339" max="15339" width="16.42578125" style="10" customWidth="1"/>
    <col min="15340" max="15340" width="13.85546875" style="10" customWidth="1"/>
    <col min="15341" max="15341" width="9.42578125" style="10" bestFit="1" customWidth="1"/>
    <col min="15342" max="15583" width="9.140625" style="10"/>
    <col min="15584" max="15587" width="2.5703125" style="10" customWidth="1"/>
    <col min="15588" max="15588" width="38" style="10" customWidth="1"/>
    <col min="15589" max="15589" width="9.140625" style="10"/>
    <col min="15590" max="15590" width="1.5703125" style="10" customWidth="1"/>
    <col min="15591" max="15591" width="13.5703125" style="10" customWidth="1"/>
    <col min="15592" max="15592" width="1.5703125" style="10" customWidth="1"/>
    <col min="15593" max="15593" width="13.5703125" style="10" customWidth="1"/>
    <col min="15594" max="15594" width="9.140625" style="10"/>
    <col min="15595" max="15595" width="16.42578125" style="10" customWidth="1"/>
    <col min="15596" max="15596" width="13.85546875" style="10" customWidth="1"/>
    <col min="15597" max="15597" width="9.42578125" style="10" bestFit="1" customWidth="1"/>
    <col min="15598" max="15839" width="9.140625" style="10"/>
    <col min="15840" max="15843" width="2.5703125" style="10" customWidth="1"/>
    <col min="15844" max="15844" width="38" style="10" customWidth="1"/>
    <col min="15845" max="15845" width="9.140625" style="10"/>
    <col min="15846" max="15846" width="1.5703125" style="10" customWidth="1"/>
    <col min="15847" max="15847" width="13.5703125" style="10" customWidth="1"/>
    <col min="15848" max="15848" width="1.5703125" style="10" customWidth="1"/>
    <col min="15849" max="15849" width="13.5703125" style="10" customWidth="1"/>
    <col min="15850" max="15850" width="9.140625" style="10"/>
    <col min="15851" max="15851" width="16.42578125" style="10" customWidth="1"/>
    <col min="15852" max="15852" width="13.85546875" style="10" customWidth="1"/>
    <col min="15853" max="15853" width="9.42578125" style="10" bestFit="1" customWidth="1"/>
    <col min="15854" max="16095" width="9.140625" style="10"/>
    <col min="16096" max="16099" width="2.5703125" style="10" customWidth="1"/>
    <col min="16100" max="16100" width="38" style="10" customWidth="1"/>
    <col min="16101" max="16101" width="9.140625" style="10"/>
    <col min="16102" max="16102" width="1.5703125" style="10" customWidth="1"/>
    <col min="16103" max="16103" width="13.5703125" style="10" customWidth="1"/>
    <col min="16104" max="16104" width="1.5703125" style="10" customWidth="1"/>
    <col min="16105" max="16105" width="13.5703125" style="10" customWidth="1"/>
    <col min="16106" max="16106" width="9.140625" style="10"/>
    <col min="16107" max="16107" width="16.42578125" style="10" customWidth="1"/>
    <col min="16108" max="16108" width="13.85546875" style="10" customWidth="1"/>
    <col min="16109" max="16109" width="9.42578125" style="10" bestFit="1" customWidth="1"/>
    <col min="16110" max="16371" width="9.140625" style="10"/>
    <col min="16372" max="16372" width="9.140625" style="10" customWidth="1"/>
    <col min="16373" max="16384" width="9.140625" style="10"/>
  </cols>
  <sheetData>
    <row r="1" spans="1:8" ht="21.2" customHeight="1">
      <c r="A1" s="1" t="str">
        <f>'Thai 6-8'!A1</f>
        <v>บริษัท ทเวนตี้ โฟร์ คอน แอนด์ ซัพพลาย จำกัด (มหาชน)</v>
      </c>
      <c r="B1" s="1"/>
      <c r="C1" s="2"/>
      <c r="D1" s="3"/>
      <c r="E1" s="1"/>
      <c r="F1" s="4"/>
      <c r="G1" s="1"/>
      <c r="H1" s="4"/>
    </row>
    <row r="2" spans="1:8" ht="21.2" customHeight="1">
      <c r="A2" s="1" t="s">
        <v>104</v>
      </c>
      <c r="B2" s="1"/>
      <c r="C2" s="2"/>
      <c r="D2" s="3"/>
      <c r="E2" s="1"/>
      <c r="F2" s="4"/>
      <c r="G2" s="1"/>
      <c r="H2" s="4"/>
    </row>
    <row r="3" spans="1:8" ht="21.2" customHeight="1">
      <c r="A3" s="5" t="s">
        <v>137</v>
      </c>
      <c r="B3" s="5"/>
      <c r="C3" s="6"/>
      <c r="D3" s="7"/>
      <c r="E3" s="5"/>
      <c r="F3" s="8"/>
      <c r="G3" s="5"/>
      <c r="H3" s="8"/>
    </row>
    <row r="4" spans="1:8" ht="18.600000000000001" customHeight="1">
      <c r="A4" s="13"/>
      <c r="B4" s="1"/>
      <c r="C4" s="2"/>
      <c r="D4" s="3"/>
      <c r="E4" s="1"/>
      <c r="F4" s="4"/>
      <c r="G4" s="1"/>
      <c r="H4" s="4"/>
    </row>
    <row r="5" spans="1:8" ht="18.600000000000001" customHeight="1">
      <c r="A5" s="13"/>
      <c r="B5" s="1"/>
      <c r="C5" s="2"/>
      <c r="D5" s="3"/>
      <c r="E5" s="1"/>
      <c r="F5" s="4" t="s">
        <v>136</v>
      </c>
      <c r="G5" s="1"/>
      <c r="H5" s="4" t="s">
        <v>117</v>
      </c>
    </row>
    <row r="6" spans="1:8" ht="18.600000000000001" customHeight="1">
      <c r="A6" s="13"/>
      <c r="C6" s="2"/>
      <c r="D6" s="142" t="s">
        <v>1</v>
      </c>
      <c r="E6" s="13"/>
      <c r="F6" s="8" t="s">
        <v>2</v>
      </c>
      <c r="G6" s="13"/>
      <c r="H6" s="8" t="s">
        <v>2</v>
      </c>
    </row>
    <row r="7" spans="1:8" ht="6" customHeight="1">
      <c r="A7" s="38"/>
      <c r="C7" s="11"/>
      <c r="D7" s="3"/>
      <c r="E7" s="13"/>
      <c r="F7" s="23"/>
      <c r="G7" s="13"/>
      <c r="H7" s="24"/>
    </row>
    <row r="8" spans="1:8" ht="18.600000000000001" customHeight="1">
      <c r="A8" s="38" t="s">
        <v>42</v>
      </c>
      <c r="C8" s="11"/>
      <c r="D8" s="3"/>
      <c r="F8" s="23">
        <v>675139138</v>
      </c>
      <c r="H8" s="24">
        <v>396259146</v>
      </c>
    </row>
    <row r="9" spans="1:8" ht="18.600000000000001" customHeight="1">
      <c r="A9" s="38" t="s">
        <v>31</v>
      </c>
      <c r="C9" s="11"/>
      <c r="F9" s="26">
        <v>303428451</v>
      </c>
      <c r="H9" s="27">
        <v>245213944</v>
      </c>
    </row>
    <row r="10" spans="1:8" ht="6" customHeight="1">
      <c r="A10" s="38"/>
      <c r="C10" s="11"/>
      <c r="D10" s="3"/>
      <c r="E10" s="13"/>
      <c r="F10" s="23"/>
      <c r="G10" s="13"/>
      <c r="H10" s="24"/>
    </row>
    <row r="11" spans="1:8" ht="18.600000000000001" customHeight="1">
      <c r="A11" s="39" t="s">
        <v>30</v>
      </c>
      <c r="C11" s="11"/>
      <c r="D11" s="40"/>
      <c r="F11" s="26">
        <f>SUM(F8:F10)</f>
        <v>978567589</v>
      </c>
      <c r="H11" s="27">
        <f>SUM(H8:H10)</f>
        <v>641473090</v>
      </c>
    </row>
    <row r="12" spans="1:8" ht="6" customHeight="1">
      <c r="A12" s="38"/>
      <c r="C12" s="11"/>
      <c r="D12" s="3"/>
      <c r="E12" s="41"/>
      <c r="F12" s="23"/>
      <c r="G12" s="41"/>
      <c r="H12" s="24"/>
    </row>
    <row r="13" spans="1:8" ht="18.600000000000001" customHeight="1">
      <c r="A13" s="10" t="s">
        <v>43</v>
      </c>
      <c r="C13" s="11"/>
      <c r="D13" s="3"/>
      <c r="E13" s="22"/>
      <c r="F13" s="42">
        <v>-591633755</v>
      </c>
      <c r="G13" s="22"/>
      <c r="H13" s="133">
        <v>-348960649</v>
      </c>
    </row>
    <row r="14" spans="1:8" ht="18.600000000000001" customHeight="1">
      <c r="A14" s="10" t="s">
        <v>39</v>
      </c>
      <c r="C14" s="11"/>
      <c r="D14" s="43"/>
      <c r="E14" s="22"/>
      <c r="F14" s="36">
        <v>-278430167</v>
      </c>
      <c r="G14" s="22"/>
      <c r="H14" s="134">
        <v>-214743825</v>
      </c>
    </row>
    <row r="15" spans="1:8" ht="6" customHeight="1">
      <c r="A15" s="38"/>
      <c r="C15" s="11"/>
      <c r="D15" s="3"/>
      <c r="E15" s="13"/>
      <c r="F15" s="23"/>
      <c r="G15" s="13"/>
      <c r="H15" s="24"/>
    </row>
    <row r="16" spans="1:8" ht="18.600000000000001" customHeight="1">
      <c r="A16" s="39" t="s">
        <v>41</v>
      </c>
      <c r="C16" s="11"/>
      <c r="F16" s="26">
        <f>SUM(F13:F15)</f>
        <v>-870063922</v>
      </c>
      <c r="H16" s="27">
        <f>SUM(H13:H15)</f>
        <v>-563704474</v>
      </c>
    </row>
    <row r="17" spans="1:8" ht="6" customHeight="1">
      <c r="C17" s="11"/>
      <c r="E17" s="13"/>
      <c r="F17" s="23"/>
      <c r="G17" s="13"/>
      <c r="H17" s="24"/>
    </row>
    <row r="18" spans="1:8" ht="18.600000000000001" customHeight="1">
      <c r="A18" s="39" t="s">
        <v>58</v>
      </c>
      <c r="C18" s="11"/>
      <c r="D18" s="3"/>
      <c r="E18" s="13"/>
      <c r="F18" s="42">
        <f>+F11+F16</f>
        <v>108503667</v>
      </c>
      <c r="G18" s="13"/>
      <c r="H18" s="133">
        <f>+H11+H16</f>
        <v>77768616</v>
      </c>
    </row>
    <row r="19" spans="1:8" ht="6" customHeight="1">
      <c r="A19" s="39"/>
      <c r="C19" s="11"/>
      <c r="F19" s="23"/>
      <c r="H19" s="24"/>
    </row>
    <row r="20" spans="1:8" ht="18.600000000000001" customHeight="1">
      <c r="A20" s="38" t="s">
        <v>18</v>
      </c>
      <c r="C20" s="2"/>
      <c r="D20" s="129">
        <v>26</v>
      </c>
      <c r="E20" s="22"/>
      <c r="F20" s="26">
        <v>3695927</v>
      </c>
      <c r="G20" s="22"/>
      <c r="H20" s="27">
        <v>640491</v>
      </c>
    </row>
    <row r="21" spans="1:8" ht="6" customHeight="1">
      <c r="A21" s="38"/>
      <c r="C21" s="2"/>
      <c r="D21" s="21"/>
      <c r="E21" s="22"/>
      <c r="F21" s="23"/>
      <c r="G21" s="22"/>
      <c r="H21" s="24"/>
    </row>
    <row r="22" spans="1:8" ht="18.600000000000001" customHeight="1">
      <c r="A22" s="39" t="s">
        <v>59</v>
      </c>
      <c r="C22" s="11"/>
      <c r="D22" s="21"/>
      <c r="E22" s="22"/>
      <c r="F22" s="23">
        <f>+F18+F20</f>
        <v>112199594</v>
      </c>
      <c r="G22" s="22"/>
      <c r="H22" s="24">
        <f>+H18+H20</f>
        <v>78409107</v>
      </c>
    </row>
    <row r="23" spans="1:8" ht="6" customHeight="1">
      <c r="A23" s="39"/>
      <c r="C23" s="11"/>
      <c r="F23" s="23"/>
      <c r="H23" s="24"/>
    </row>
    <row r="24" spans="1:8" ht="18.600000000000001" customHeight="1">
      <c r="A24" s="10" t="s">
        <v>19</v>
      </c>
      <c r="C24" s="11"/>
      <c r="E24" s="13"/>
      <c r="F24" s="23">
        <v>-15432835</v>
      </c>
      <c r="G24" s="13"/>
      <c r="H24" s="24">
        <v>-10082935</v>
      </c>
    </row>
    <row r="25" spans="1:8" ht="18.600000000000001" customHeight="1">
      <c r="A25" s="10" t="s">
        <v>20</v>
      </c>
      <c r="E25" s="13"/>
      <c r="F25" s="26">
        <v>-60162695</v>
      </c>
      <c r="G25" s="13"/>
      <c r="H25" s="27">
        <v>-40184251</v>
      </c>
    </row>
    <row r="26" spans="1:8" ht="6" customHeight="1">
      <c r="A26" s="9"/>
      <c r="C26" s="11"/>
      <c r="D26" s="14"/>
      <c r="E26" s="13"/>
      <c r="F26" s="23"/>
      <c r="G26" s="13"/>
      <c r="H26" s="24"/>
    </row>
    <row r="27" spans="1:8" ht="18.600000000000001" customHeight="1">
      <c r="A27" s="1" t="s">
        <v>21</v>
      </c>
      <c r="C27" s="11"/>
      <c r="F27" s="26">
        <f>+F24+F25</f>
        <v>-75595530</v>
      </c>
      <c r="H27" s="27">
        <f>+H24+H25</f>
        <v>-50267186</v>
      </c>
    </row>
    <row r="28" spans="1:8" ht="6" customHeight="1">
      <c r="A28" s="9"/>
      <c r="C28" s="11"/>
      <c r="D28" s="14"/>
      <c r="E28" s="13"/>
      <c r="F28" s="23"/>
      <c r="G28" s="13"/>
      <c r="H28" s="24"/>
    </row>
    <row r="29" spans="1:8" ht="18.600000000000001" customHeight="1">
      <c r="A29" s="1" t="s">
        <v>60</v>
      </c>
      <c r="C29" s="11"/>
      <c r="E29" s="13"/>
      <c r="F29" s="33"/>
      <c r="H29" s="10"/>
    </row>
    <row r="30" spans="1:8" ht="18.600000000000001" customHeight="1">
      <c r="A30" s="1"/>
      <c r="B30" s="1" t="s">
        <v>53</v>
      </c>
      <c r="E30" s="13"/>
      <c r="F30" s="23">
        <f>+F22+F27</f>
        <v>36604064</v>
      </c>
      <c r="G30" s="13"/>
      <c r="H30" s="24">
        <f>+H22+H27</f>
        <v>28141921</v>
      </c>
    </row>
    <row r="31" spans="1:8" ht="18.600000000000001" customHeight="1">
      <c r="A31" s="10" t="s">
        <v>22</v>
      </c>
      <c r="C31" s="11"/>
      <c r="E31" s="13"/>
      <c r="F31" s="26">
        <v>-5067487</v>
      </c>
      <c r="G31" s="13"/>
      <c r="H31" s="27">
        <v>-2492033</v>
      </c>
    </row>
    <row r="32" spans="1:8" ht="6" customHeight="1">
      <c r="C32" s="11"/>
      <c r="E32" s="13"/>
      <c r="F32" s="23"/>
      <c r="G32" s="13"/>
      <c r="H32" s="24"/>
    </row>
    <row r="33" spans="1:8" ht="18.600000000000001" customHeight="1">
      <c r="A33" s="1" t="s">
        <v>61</v>
      </c>
      <c r="C33" s="11"/>
      <c r="E33" s="13"/>
      <c r="F33" s="23">
        <f>+F30+F31</f>
        <v>31536577</v>
      </c>
      <c r="G33" s="13"/>
      <c r="H33" s="24">
        <f>+H30+H31</f>
        <v>25649888</v>
      </c>
    </row>
    <row r="34" spans="1:8" ht="18.600000000000001" customHeight="1">
      <c r="A34" s="10" t="s">
        <v>27</v>
      </c>
      <c r="C34" s="11"/>
      <c r="D34" s="141">
        <v>28</v>
      </c>
      <c r="E34" s="13"/>
      <c r="F34" s="26">
        <v>-7042346</v>
      </c>
      <c r="G34" s="13"/>
      <c r="H34" s="27">
        <v>-6194310</v>
      </c>
    </row>
    <row r="35" spans="1:8" ht="6" customHeight="1">
      <c r="C35" s="11"/>
      <c r="E35" s="13"/>
      <c r="F35" s="23"/>
      <c r="G35" s="13"/>
      <c r="H35" s="24"/>
    </row>
    <row r="36" spans="1:8" ht="18.600000000000001" customHeight="1">
      <c r="A36" s="39" t="s">
        <v>164</v>
      </c>
      <c r="C36" s="11"/>
      <c r="E36" s="13"/>
      <c r="F36" s="26">
        <f>+F33+F34</f>
        <v>24494231</v>
      </c>
      <c r="G36" s="13"/>
      <c r="H36" s="27">
        <f>+H33+H34</f>
        <v>19455578</v>
      </c>
    </row>
    <row r="37" spans="1:8" ht="9.9499999999999993" customHeight="1">
      <c r="A37" s="39"/>
      <c r="C37" s="11"/>
      <c r="F37" s="23"/>
      <c r="H37" s="24"/>
    </row>
    <row r="38" spans="1:8" s="45" customFormat="1" ht="18.600000000000001" customHeight="1">
      <c r="A38" s="44" t="s">
        <v>62</v>
      </c>
      <c r="D38" s="11"/>
      <c r="E38" s="46"/>
      <c r="F38" s="33"/>
      <c r="G38" s="24"/>
      <c r="H38" s="10"/>
    </row>
    <row r="39" spans="1:8" s="45" customFormat="1" ht="18.600000000000001" customHeight="1">
      <c r="A39" s="44" t="s">
        <v>63</v>
      </c>
      <c r="D39" s="11"/>
      <c r="E39" s="46"/>
      <c r="F39" s="33"/>
      <c r="G39" s="24"/>
      <c r="H39" s="10"/>
    </row>
    <row r="40" spans="1:8" s="45" customFormat="1" ht="18.600000000000001" customHeight="1">
      <c r="A40" s="44" t="s">
        <v>64</v>
      </c>
      <c r="D40" s="11"/>
      <c r="E40" s="46"/>
      <c r="F40" s="33"/>
      <c r="G40" s="24"/>
      <c r="H40" s="10"/>
    </row>
    <row r="41" spans="1:8" s="45" customFormat="1" ht="18.600000000000001" customHeight="1">
      <c r="A41" s="44"/>
      <c r="B41" s="45" t="s">
        <v>97</v>
      </c>
      <c r="D41" s="10"/>
      <c r="E41" s="46"/>
      <c r="F41" s="23">
        <v>-44104</v>
      </c>
      <c r="G41" s="24"/>
      <c r="H41" s="24">
        <v>-254643</v>
      </c>
    </row>
    <row r="42" spans="1:8" s="45" customFormat="1" ht="18.600000000000001" customHeight="1">
      <c r="A42" s="44"/>
      <c r="B42" s="45" t="s">
        <v>65</v>
      </c>
      <c r="D42" s="10"/>
      <c r="E42" s="46"/>
      <c r="F42" s="87"/>
      <c r="G42" s="24"/>
      <c r="H42" s="135"/>
    </row>
    <row r="43" spans="1:8" s="45" customFormat="1" ht="18.600000000000001" customHeight="1">
      <c r="A43" s="44"/>
      <c r="B43" s="45" t="s">
        <v>64</v>
      </c>
      <c r="D43" s="10"/>
      <c r="E43" s="46"/>
      <c r="F43" s="88">
        <v>8821</v>
      </c>
      <c r="G43" s="24"/>
      <c r="H43" s="136">
        <v>50929</v>
      </c>
    </row>
    <row r="44" spans="1:8" s="45" customFormat="1" ht="6" customHeight="1">
      <c r="A44" s="44"/>
      <c r="D44" s="11"/>
      <c r="E44" s="46"/>
      <c r="F44" s="23"/>
      <c r="H44" s="24"/>
    </row>
    <row r="45" spans="1:8" s="45" customFormat="1" ht="18.600000000000001" customHeight="1">
      <c r="A45" s="47" t="s">
        <v>103</v>
      </c>
      <c r="D45" s="11"/>
      <c r="E45" s="46"/>
      <c r="F45" s="26">
        <f>SUM(F41:F43)</f>
        <v>-35283</v>
      </c>
      <c r="H45" s="27">
        <f>SUM(H41:H43)</f>
        <v>-203714</v>
      </c>
    </row>
    <row r="46" spans="1:8" s="45" customFormat="1" ht="6" customHeight="1">
      <c r="A46" s="47"/>
      <c r="D46" s="11"/>
      <c r="E46" s="46"/>
      <c r="F46" s="23"/>
      <c r="H46" s="24"/>
    </row>
    <row r="47" spans="1:8" s="45" customFormat="1" ht="18.600000000000001" customHeight="1" thickBot="1">
      <c r="A47" s="47" t="s">
        <v>102</v>
      </c>
      <c r="D47" s="11"/>
      <c r="E47" s="46"/>
      <c r="F47" s="28">
        <f>F36+F45</f>
        <v>24458948</v>
      </c>
      <c r="H47" s="29">
        <f>H36+H45</f>
        <v>19251864</v>
      </c>
    </row>
    <row r="48" spans="1:8" s="45" customFormat="1" ht="9.9499999999999993" customHeight="1" thickTop="1">
      <c r="A48" s="44"/>
      <c r="D48" s="11"/>
      <c r="E48" s="46"/>
      <c r="F48" s="23"/>
      <c r="H48" s="24"/>
    </row>
    <row r="49" spans="1:8" s="45" customFormat="1" ht="18.600000000000001" customHeight="1">
      <c r="A49" s="47" t="s">
        <v>66</v>
      </c>
      <c r="D49" s="11"/>
      <c r="E49" s="46"/>
      <c r="F49" s="23"/>
      <c r="H49" s="24"/>
    </row>
    <row r="50" spans="1:8" s="45" customFormat="1" ht="6" customHeight="1">
      <c r="A50" s="47"/>
      <c r="D50" s="11"/>
      <c r="E50" s="46"/>
      <c r="F50" s="23"/>
      <c r="H50" s="24"/>
    </row>
    <row r="51" spans="1:8" s="45" customFormat="1" ht="18.600000000000001" customHeight="1" thickBot="1">
      <c r="A51" s="45" t="s">
        <v>67</v>
      </c>
      <c r="D51" s="130">
        <v>29</v>
      </c>
      <c r="E51" s="46"/>
      <c r="F51" s="144">
        <v>7.5247926816130711E-2</v>
      </c>
      <c r="H51" s="137">
        <v>0.26949851812078163</v>
      </c>
    </row>
    <row r="52" spans="1:8" s="45" customFormat="1" ht="16.5" customHeight="1" thickTop="1">
      <c r="D52" s="130"/>
      <c r="E52" s="46"/>
      <c r="F52" s="24"/>
      <c r="H52" s="24"/>
    </row>
    <row r="53" spans="1:8" s="45" customFormat="1" ht="9" customHeight="1">
      <c r="D53" s="130"/>
      <c r="E53" s="46"/>
      <c r="F53" s="24"/>
      <c r="H53" s="24"/>
    </row>
    <row r="54" spans="1:8" ht="21.95" customHeight="1">
      <c r="A54" s="30" t="str">
        <f>'Thai 6-8'!A42</f>
        <v>หมายเหตุประกอบงบการเงินเป็นส่วนหนึ่งของงบการเงินนี้</v>
      </c>
      <c r="B54" s="30"/>
      <c r="C54" s="31"/>
      <c r="D54" s="32"/>
      <c r="E54" s="30"/>
      <c r="F54" s="27"/>
      <c r="G54" s="30"/>
      <c r="H54" s="27"/>
    </row>
  </sheetData>
  <pageMargins left="1.2" right="0.5" top="0.5" bottom="0.6" header="0.49" footer="0.4"/>
  <pageSetup paperSize="9" firstPageNumber="9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zoomScaleNormal="100" zoomScaleSheetLayoutView="90" workbookViewId="0">
      <selection activeCell="B6" sqref="B6"/>
    </sheetView>
  </sheetViews>
  <sheetFormatPr defaultColWidth="10.5703125" defaultRowHeight="21.2" customHeight="1"/>
  <cols>
    <col min="1" max="1" width="1.7109375" style="55" customWidth="1"/>
    <col min="2" max="2" width="41.140625" style="55" customWidth="1"/>
    <col min="3" max="3" width="7.7109375" style="62" customWidth="1"/>
    <col min="4" max="4" width="0.85546875" style="62" customWidth="1"/>
    <col min="5" max="5" width="10.85546875" style="62" bestFit="1" customWidth="1"/>
    <col min="6" max="6" width="0.85546875" style="62" customWidth="1"/>
    <col min="7" max="7" width="12.140625" style="62" customWidth="1"/>
    <col min="8" max="8" width="0.85546875" style="62" customWidth="1"/>
    <col min="9" max="9" width="18.140625" style="62" bestFit="1" customWidth="1"/>
    <col min="10" max="10" width="0.85546875" style="62" customWidth="1"/>
    <col min="11" max="11" width="11.7109375" style="69" bestFit="1" customWidth="1"/>
    <col min="12" max="12" width="0.85546875" style="69" customWidth="1"/>
    <col min="13" max="13" width="11.5703125" style="69" bestFit="1" customWidth="1"/>
    <col min="14" max="14" width="0.85546875" style="69" customWidth="1"/>
    <col min="15" max="15" width="9.85546875" style="62" bestFit="1" customWidth="1"/>
    <col min="16" max="232" width="10.5703125" style="55"/>
    <col min="233" max="233" width="2" style="55" customWidth="1"/>
    <col min="234" max="234" width="68.140625" style="55" customWidth="1"/>
    <col min="235" max="235" width="9" style="55" customWidth="1"/>
    <col min="236" max="236" width="0.85546875" style="55" customWidth="1"/>
    <col min="237" max="237" width="13.5703125" style="55" customWidth="1"/>
    <col min="238" max="238" width="0.85546875" style="55" customWidth="1"/>
    <col min="239" max="239" width="15.140625" style="55" customWidth="1"/>
    <col min="240" max="240" width="0.85546875" style="55" customWidth="1"/>
    <col min="241" max="241" width="14.5703125" style="55" customWidth="1"/>
    <col min="242" max="242" width="11.42578125" style="55" bestFit="1" customWidth="1"/>
    <col min="243" max="488" width="10.5703125" style="55"/>
    <col min="489" max="489" width="2" style="55" customWidth="1"/>
    <col min="490" max="490" width="68.140625" style="55" customWidth="1"/>
    <col min="491" max="491" width="9" style="55" customWidth="1"/>
    <col min="492" max="492" width="0.85546875" style="55" customWidth="1"/>
    <col min="493" max="493" width="13.5703125" style="55" customWidth="1"/>
    <col min="494" max="494" width="0.85546875" style="55" customWidth="1"/>
    <col min="495" max="495" width="15.140625" style="55" customWidth="1"/>
    <col min="496" max="496" width="0.85546875" style="55" customWidth="1"/>
    <col min="497" max="497" width="14.5703125" style="55" customWidth="1"/>
    <col min="498" max="498" width="11.42578125" style="55" bestFit="1" customWidth="1"/>
    <col min="499" max="744" width="10.5703125" style="55"/>
    <col min="745" max="745" width="2" style="55" customWidth="1"/>
    <col min="746" max="746" width="68.140625" style="55" customWidth="1"/>
    <col min="747" max="747" width="9" style="55" customWidth="1"/>
    <col min="748" max="748" width="0.85546875" style="55" customWidth="1"/>
    <col min="749" max="749" width="13.5703125" style="55" customWidth="1"/>
    <col min="750" max="750" width="0.85546875" style="55" customWidth="1"/>
    <col min="751" max="751" width="15.140625" style="55" customWidth="1"/>
    <col min="752" max="752" width="0.85546875" style="55" customWidth="1"/>
    <col min="753" max="753" width="14.5703125" style="55" customWidth="1"/>
    <col min="754" max="754" width="11.42578125" style="55" bestFit="1" customWidth="1"/>
    <col min="755" max="1000" width="10.5703125" style="55"/>
    <col min="1001" max="1001" width="2" style="55" customWidth="1"/>
    <col min="1002" max="1002" width="68.140625" style="55" customWidth="1"/>
    <col min="1003" max="1003" width="9" style="55" customWidth="1"/>
    <col min="1004" max="1004" width="0.85546875" style="55" customWidth="1"/>
    <col min="1005" max="1005" width="13.5703125" style="55" customWidth="1"/>
    <col min="1006" max="1006" width="0.85546875" style="55" customWidth="1"/>
    <col min="1007" max="1007" width="15.140625" style="55" customWidth="1"/>
    <col min="1008" max="1008" width="0.85546875" style="55" customWidth="1"/>
    <col min="1009" max="1009" width="14.5703125" style="55" customWidth="1"/>
    <col min="1010" max="1010" width="11.42578125" style="55" bestFit="1" customWidth="1"/>
    <col min="1011" max="1256" width="10.5703125" style="55"/>
    <col min="1257" max="1257" width="2" style="55" customWidth="1"/>
    <col min="1258" max="1258" width="68.140625" style="55" customWidth="1"/>
    <col min="1259" max="1259" width="9" style="55" customWidth="1"/>
    <col min="1260" max="1260" width="0.85546875" style="55" customWidth="1"/>
    <col min="1261" max="1261" width="13.5703125" style="55" customWidth="1"/>
    <col min="1262" max="1262" width="0.85546875" style="55" customWidth="1"/>
    <col min="1263" max="1263" width="15.140625" style="55" customWidth="1"/>
    <col min="1264" max="1264" width="0.85546875" style="55" customWidth="1"/>
    <col min="1265" max="1265" width="14.5703125" style="55" customWidth="1"/>
    <col min="1266" max="1266" width="11.42578125" style="55" bestFit="1" customWidth="1"/>
    <col min="1267" max="1512" width="10.5703125" style="55"/>
    <col min="1513" max="1513" width="2" style="55" customWidth="1"/>
    <col min="1514" max="1514" width="68.140625" style="55" customWidth="1"/>
    <col min="1515" max="1515" width="9" style="55" customWidth="1"/>
    <col min="1516" max="1516" width="0.85546875" style="55" customWidth="1"/>
    <col min="1517" max="1517" width="13.5703125" style="55" customWidth="1"/>
    <col min="1518" max="1518" width="0.85546875" style="55" customWidth="1"/>
    <col min="1519" max="1519" width="15.140625" style="55" customWidth="1"/>
    <col min="1520" max="1520" width="0.85546875" style="55" customWidth="1"/>
    <col min="1521" max="1521" width="14.5703125" style="55" customWidth="1"/>
    <col min="1522" max="1522" width="11.42578125" style="55" bestFit="1" customWidth="1"/>
    <col min="1523" max="1768" width="10.5703125" style="55"/>
    <col min="1769" max="1769" width="2" style="55" customWidth="1"/>
    <col min="1770" max="1770" width="68.140625" style="55" customWidth="1"/>
    <col min="1771" max="1771" width="9" style="55" customWidth="1"/>
    <col min="1772" max="1772" width="0.85546875" style="55" customWidth="1"/>
    <col min="1773" max="1773" width="13.5703125" style="55" customWidth="1"/>
    <col min="1774" max="1774" width="0.85546875" style="55" customWidth="1"/>
    <col min="1775" max="1775" width="15.140625" style="55" customWidth="1"/>
    <col min="1776" max="1776" width="0.85546875" style="55" customWidth="1"/>
    <col min="1777" max="1777" width="14.5703125" style="55" customWidth="1"/>
    <col min="1778" max="1778" width="11.42578125" style="55" bestFit="1" customWidth="1"/>
    <col min="1779" max="2024" width="10.5703125" style="55"/>
    <col min="2025" max="2025" width="2" style="55" customWidth="1"/>
    <col min="2026" max="2026" width="68.140625" style="55" customWidth="1"/>
    <col min="2027" max="2027" width="9" style="55" customWidth="1"/>
    <col min="2028" max="2028" width="0.85546875" style="55" customWidth="1"/>
    <col min="2029" max="2029" width="13.5703125" style="55" customWidth="1"/>
    <col min="2030" max="2030" width="0.85546875" style="55" customWidth="1"/>
    <col min="2031" max="2031" width="15.140625" style="55" customWidth="1"/>
    <col min="2032" max="2032" width="0.85546875" style="55" customWidth="1"/>
    <col min="2033" max="2033" width="14.5703125" style="55" customWidth="1"/>
    <col min="2034" max="2034" width="11.42578125" style="55" bestFit="1" customWidth="1"/>
    <col min="2035" max="2280" width="10.5703125" style="55"/>
    <col min="2281" max="2281" width="2" style="55" customWidth="1"/>
    <col min="2282" max="2282" width="68.140625" style="55" customWidth="1"/>
    <col min="2283" max="2283" width="9" style="55" customWidth="1"/>
    <col min="2284" max="2284" width="0.85546875" style="55" customWidth="1"/>
    <col min="2285" max="2285" width="13.5703125" style="55" customWidth="1"/>
    <col min="2286" max="2286" width="0.85546875" style="55" customWidth="1"/>
    <col min="2287" max="2287" width="15.140625" style="55" customWidth="1"/>
    <col min="2288" max="2288" width="0.85546875" style="55" customWidth="1"/>
    <col min="2289" max="2289" width="14.5703125" style="55" customWidth="1"/>
    <col min="2290" max="2290" width="11.42578125" style="55" bestFit="1" customWidth="1"/>
    <col min="2291" max="2536" width="10.5703125" style="55"/>
    <col min="2537" max="2537" width="2" style="55" customWidth="1"/>
    <col min="2538" max="2538" width="68.140625" style="55" customWidth="1"/>
    <col min="2539" max="2539" width="9" style="55" customWidth="1"/>
    <col min="2540" max="2540" width="0.85546875" style="55" customWidth="1"/>
    <col min="2541" max="2541" width="13.5703125" style="55" customWidth="1"/>
    <col min="2542" max="2542" width="0.85546875" style="55" customWidth="1"/>
    <col min="2543" max="2543" width="15.140625" style="55" customWidth="1"/>
    <col min="2544" max="2544" width="0.85546875" style="55" customWidth="1"/>
    <col min="2545" max="2545" width="14.5703125" style="55" customWidth="1"/>
    <col min="2546" max="2546" width="11.42578125" style="55" bestFit="1" customWidth="1"/>
    <col min="2547" max="2792" width="10.5703125" style="55"/>
    <col min="2793" max="2793" width="2" style="55" customWidth="1"/>
    <col min="2794" max="2794" width="68.140625" style="55" customWidth="1"/>
    <col min="2795" max="2795" width="9" style="55" customWidth="1"/>
    <col min="2796" max="2796" width="0.85546875" style="55" customWidth="1"/>
    <col min="2797" max="2797" width="13.5703125" style="55" customWidth="1"/>
    <col min="2798" max="2798" width="0.85546875" style="55" customWidth="1"/>
    <col min="2799" max="2799" width="15.140625" style="55" customWidth="1"/>
    <col min="2800" max="2800" width="0.85546875" style="55" customWidth="1"/>
    <col min="2801" max="2801" width="14.5703125" style="55" customWidth="1"/>
    <col min="2802" max="2802" width="11.42578125" style="55" bestFit="1" customWidth="1"/>
    <col min="2803" max="3048" width="10.5703125" style="55"/>
    <col min="3049" max="3049" width="2" style="55" customWidth="1"/>
    <col min="3050" max="3050" width="68.140625" style="55" customWidth="1"/>
    <col min="3051" max="3051" width="9" style="55" customWidth="1"/>
    <col min="3052" max="3052" width="0.85546875" style="55" customWidth="1"/>
    <col min="3053" max="3053" width="13.5703125" style="55" customWidth="1"/>
    <col min="3054" max="3054" width="0.85546875" style="55" customWidth="1"/>
    <col min="3055" max="3055" width="15.140625" style="55" customWidth="1"/>
    <col min="3056" max="3056" width="0.85546875" style="55" customWidth="1"/>
    <col min="3057" max="3057" width="14.5703125" style="55" customWidth="1"/>
    <col min="3058" max="3058" width="11.42578125" style="55" bestFit="1" customWidth="1"/>
    <col min="3059" max="3304" width="10.5703125" style="55"/>
    <col min="3305" max="3305" width="2" style="55" customWidth="1"/>
    <col min="3306" max="3306" width="68.140625" style="55" customWidth="1"/>
    <col min="3307" max="3307" width="9" style="55" customWidth="1"/>
    <col min="3308" max="3308" width="0.85546875" style="55" customWidth="1"/>
    <col min="3309" max="3309" width="13.5703125" style="55" customWidth="1"/>
    <col min="3310" max="3310" width="0.85546875" style="55" customWidth="1"/>
    <col min="3311" max="3311" width="15.140625" style="55" customWidth="1"/>
    <col min="3312" max="3312" width="0.85546875" style="55" customWidth="1"/>
    <col min="3313" max="3313" width="14.5703125" style="55" customWidth="1"/>
    <col min="3314" max="3314" width="11.42578125" style="55" bestFit="1" customWidth="1"/>
    <col min="3315" max="3560" width="10.5703125" style="55"/>
    <col min="3561" max="3561" width="2" style="55" customWidth="1"/>
    <col min="3562" max="3562" width="68.140625" style="55" customWidth="1"/>
    <col min="3563" max="3563" width="9" style="55" customWidth="1"/>
    <col min="3564" max="3564" width="0.85546875" style="55" customWidth="1"/>
    <col min="3565" max="3565" width="13.5703125" style="55" customWidth="1"/>
    <col min="3566" max="3566" width="0.85546875" style="55" customWidth="1"/>
    <col min="3567" max="3567" width="15.140625" style="55" customWidth="1"/>
    <col min="3568" max="3568" width="0.85546875" style="55" customWidth="1"/>
    <col min="3569" max="3569" width="14.5703125" style="55" customWidth="1"/>
    <col min="3570" max="3570" width="11.42578125" style="55" bestFit="1" customWidth="1"/>
    <col min="3571" max="3816" width="10.5703125" style="55"/>
    <col min="3817" max="3817" width="2" style="55" customWidth="1"/>
    <col min="3818" max="3818" width="68.140625" style="55" customWidth="1"/>
    <col min="3819" max="3819" width="9" style="55" customWidth="1"/>
    <col min="3820" max="3820" width="0.85546875" style="55" customWidth="1"/>
    <col min="3821" max="3821" width="13.5703125" style="55" customWidth="1"/>
    <col min="3822" max="3822" width="0.85546875" style="55" customWidth="1"/>
    <col min="3823" max="3823" width="15.140625" style="55" customWidth="1"/>
    <col min="3824" max="3824" width="0.85546875" style="55" customWidth="1"/>
    <col min="3825" max="3825" width="14.5703125" style="55" customWidth="1"/>
    <col min="3826" max="3826" width="11.42578125" style="55" bestFit="1" customWidth="1"/>
    <col min="3827" max="4072" width="10.5703125" style="55"/>
    <col min="4073" max="4073" width="2" style="55" customWidth="1"/>
    <col min="4074" max="4074" width="68.140625" style="55" customWidth="1"/>
    <col min="4075" max="4075" width="9" style="55" customWidth="1"/>
    <col min="4076" max="4076" width="0.85546875" style="55" customWidth="1"/>
    <col min="4077" max="4077" width="13.5703125" style="55" customWidth="1"/>
    <col min="4078" max="4078" width="0.85546875" style="55" customWidth="1"/>
    <col min="4079" max="4079" width="15.140625" style="55" customWidth="1"/>
    <col min="4080" max="4080" width="0.85546875" style="55" customWidth="1"/>
    <col min="4081" max="4081" width="14.5703125" style="55" customWidth="1"/>
    <col min="4082" max="4082" width="11.42578125" style="55" bestFit="1" customWidth="1"/>
    <col min="4083" max="4328" width="10.5703125" style="55"/>
    <col min="4329" max="4329" width="2" style="55" customWidth="1"/>
    <col min="4330" max="4330" width="68.140625" style="55" customWidth="1"/>
    <col min="4331" max="4331" width="9" style="55" customWidth="1"/>
    <col min="4332" max="4332" width="0.85546875" style="55" customWidth="1"/>
    <col min="4333" max="4333" width="13.5703125" style="55" customWidth="1"/>
    <col min="4334" max="4334" width="0.85546875" style="55" customWidth="1"/>
    <col min="4335" max="4335" width="15.140625" style="55" customWidth="1"/>
    <col min="4336" max="4336" width="0.85546875" style="55" customWidth="1"/>
    <col min="4337" max="4337" width="14.5703125" style="55" customWidth="1"/>
    <col min="4338" max="4338" width="11.42578125" style="55" bestFit="1" customWidth="1"/>
    <col min="4339" max="4584" width="10.5703125" style="55"/>
    <col min="4585" max="4585" width="2" style="55" customWidth="1"/>
    <col min="4586" max="4586" width="68.140625" style="55" customWidth="1"/>
    <col min="4587" max="4587" width="9" style="55" customWidth="1"/>
    <col min="4588" max="4588" width="0.85546875" style="55" customWidth="1"/>
    <col min="4589" max="4589" width="13.5703125" style="55" customWidth="1"/>
    <col min="4590" max="4590" width="0.85546875" style="55" customWidth="1"/>
    <col min="4591" max="4591" width="15.140625" style="55" customWidth="1"/>
    <col min="4592" max="4592" width="0.85546875" style="55" customWidth="1"/>
    <col min="4593" max="4593" width="14.5703125" style="55" customWidth="1"/>
    <col min="4594" max="4594" width="11.42578125" style="55" bestFit="1" customWidth="1"/>
    <col min="4595" max="4840" width="10.5703125" style="55"/>
    <col min="4841" max="4841" width="2" style="55" customWidth="1"/>
    <col min="4842" max="4842" width="68.140625" style="55" customWidth="1"/>
    <col min="4843" max="4843" width="9" style="55" customWidth="1"/>
    <col min="4844" max="4844" width="0.85546875" style="55" customWidth="1"/>
    <col min="4845" max="4845" width="13.5703125" style="55" customWidth="1"/>
    <col min="4846" max="4846" width="0.85546875" style="55" customWidth="1"/>
    <col min="4847" max="4847" width="15.140625" style="55" customWidth="1"/>
    <col min="4848" max="4848" width="0.85546875" style="55" customWidth="1"/>
    <col min="4849" max="4849" width="14.5703125" style="55" customWidth="1"/>
    <col min="4850" max="4850" width="11.42578125" style="55" bestFit="1" customWidth="1"/>
    <col min="4851" max="5096" width="10.5703125" style="55"/>
    <col min="5097" max="5097" width="2" style="55" customWidth="1"/>
    <col min="5098" max="5098" width="68.140625" style="55" customWidth="1"/>
    <col min="5099" max="5099" width="9" style="55" customWidth="1"/>
    <col min="5100" max="5100" width="0.85546875" style="55" customWidth="1"/>
    <col min="5101" max="5101" width="13.5703125" style="55" customWidth="1"/>
    <col min="5102" max="5102" width="0.85546875" style="55" customWidth="1"/>
    <col min="5103" max="5103" width="15.140625" style="55" customWidth="1"/>
    <col min="5104" max="5104" width="0.85546875" style="55" customWidth="1"/>
    <col min="5105" max="5105" width="14.5703125" style="55" customWidth="1"/>
    <col min="5106" max="5106" width="11.42578125" style="55" bestFit="1" customWidth="1"/>
    <col min="5107" max="5352" width="10.5703125" style="55"/>
    <col min="5353" max="5353" width="2" style="55" customWidth="1"/>
    <col min="5354" max="5354" width="68.140625" style="55" customWidth="1"/>
    <col min="5355" max="5355" width="9" style="55" customWidth="1"/>
    <col min="5356" max="5356" width="0.85546875" style="55" customWidth="1"/>
    <col min="5357" max="5357" width="13.5703125" style="55" customWidth="1"/>
    <col min="5358" max="5358" width="0.85546875" style="55" customWidth="1"/>
    <col min="5359" max="5359" width="15.140625" style="55" customWidth="1"/>
    <col min="5360" max="5360" width="0.85546875" style="55" customWidth="1"/>
    <col min="5361" max="5361" width="14.5703125" style="55" customWidth="1"/>
    <col min="5362" max="5362" width="11.42578125" style="55" bestFit="1" customWidth="1"/>
    <col min="5363" max="5608" width="10.5703125" style="55"/>
    <col min="5609" max="5609" width="2" style="55" customWidth="1"/>
    <col min="5610" max="5610" width="68.140625" style="55" customWidth="1"/>
    <col min="5611" max="5611" width="9" style="55" customWidth="1"/>
    <col min="5612" max="5612" width="0.85546875" style="55" customWidth="1"/>
    <col min="5613" max="5613" width="13.5703125" style="55" customWidth="1"/>
    <col min="5614" max="5614" width="0.85546875" style="55" customWidth="1"/>
    <col min="5615" max="5615" width="15.140625" style="55" customWidth="1"/>
    <col min="5616" max="5616" width="0.85546875" style="55" customWidth="1"/>
    <col min="5617" max="5617" width="14.5703125" style="55" customWidth="1"/>
    <col min="5618" max="5618" width="11.42578125" style="55" bestFit="1" customWidth="1"/>
    <col min="5619" max="5864" width="10.5703125" style="55"/>
    <col min="5865" max="5865" width="2" style="55" customWidth="1"/>
    <col min="5866" max="5866" width="68.140625" style="55" customWidth="1"/>
    <col min="5867" max="5867" width="9" style="55" customWidth="1"/>
    <col min="5868" max="5868" width="0.85546875" style="55" customWidth="1"/>
    <col min="5869" max="5869" width="13.5703125" style="55" customWidth="1"/>
    <col min="5870" max="5870" width="0.85546875" style="55" customWidth="1"/>
    <col min="5871" max="5871" width="15.140625" style="55" customWidth="1"/>
    <col min="5872" max="5872" width="0.85546875" style="55" customWidth="1"/>
    <col min="5873" max="5873" width="14.5703125" style="55" customWidth="1"/>
    <col min="5874" max="5874" width="11.42578125" style="55" bestFit="1" customWidth="1"/>
    <col min="5875" max="6120" width="10.5703125" style="55"/>
    <col min="6121" max="6121" width="2" style="55" customWidth="1"/>
    <col min="6122" max="6122" width="68.140625" style="55" customWidth="1"/>
    <col min="6123" max="6123" width="9" style="55" customWidth="1"/>
    <col min="6124" max="6124" width="0.85546875" style="55" customWidth="1"/>
    <col min="6125" max="6125" width="13.5703125" style="55" customWidth="1"/>
    <col min="6126" max="6126" width="0.85546875" style="55" customWidth="1"/>
    <col min="6127" max="6127" width="15.140625" style="55" customWidth="1"/>
    <col min="6128" max="6128" width="0.85546875" style="55" customWidth="1"/>
    <col min="6129" max="6129" width="14.5703125" style="55" customWidth="1"/>
    <col min="6130" max="6130" width="11.42578125" style="55" bestFit="1" customWidth="1"/>
    <col min="6131" max="6376" width="10.5703125" style="55"/>
    <col min="6377" max="6377" width="2" style="55" customWidth="1"/>
    <col min="6378" max="6378" width="68.140625" style="55" customWidth="1"/>
    <col min="6379" max="6379" width="9" style="55" customWidth="1"/>
    <col min="6380" max="6380" width="0.85546875" style="55" customWidth="1"/>
    <col min="6381" max="6381" width="13.5703125" style="55" customWidth="1"/>
    <col min="6382" max="6382" width="0.85546875" style="55" customWidth="1"/>
    <col min="6383" max="6383" width="15.140625" style="55" customWidth="1"/>
    <col min="6384" max="6384" width="0.85546875" style="55" customWidth="1"/>
    <col min="6385" max="6385" width="14.5703125" style="55" customWidth="1"/>
    <col min="6386" max="6386" width="11.42578125" style="55" bestFit="1" customWidth="1"/>
    <col min="6387" max="6632" width="10.5703125" style="55"/>
    <col min="6633" max="6633" width="2" style="55" customWidth="1"/>
    <col min="6634" max="6634" width="68.140625" style="55" customWidth="1"/>
    <col min="6635" max="6635" width="9" style="55" customWidth="1"/>
    <col min="6636" max="6636" width="0.85546875" style="55" customWidth="1"/>
    <col min="6637" max="6637" width="13.5703125" style="55" customWidth="1"/>
    <col min="6638" max="6638" width="0.85546875" style="55" customWidth="1"/>
    <col min="6639" max="6639" width="15.140625" style="55" customWidth="1"/>
    <col min="6640" max="6640" width="0.85546875" style="55" customWidth="1"/>
    <col min="6641" max="6641" width="14.5703125" style="55" customWidth="1"/>
    <col min="6642" max="6642" width="11.42578125" style="55" bestFit="1" customWidth="1"/>
    <col min="6643" max="6888" width="10.5703125" style="55"/>
    <col min="6889" max="6889" width="2" style="55" customWidth="1"/>
    <col min="6890" max="6890" width="68.140625" style="55" customWidth="1"/>
    <col min="6891" max="6891" width="9" style="55" customWidth="1"/>
    <col min="6892" max="6892" width="0.85546875" style="55" customWidth="1"/>
    <col min="6893" max="6893" width="13.5703125" style="55" customWidth="1"/>
    <col min="6894" max="6894" width="0.85546875" style="55" customWidth="1"/>
    <col min="6895" max="6895" width="15.140625" style="55" customWidth="1"/>
    <col min="6896" max="6896" width="0.85546875" style="55" customWidth="1"/>
    <col min="6897" max="6897" width="14.5703125" style="55" customWidth="1"/>
    <col min="6898" max="6898" width="11.42578125" style="55" bestFit="1" customWidth="1"/>
    <col min="6899" max="7144" width="10.5703125" style="55"/>
    <col min="7145" max="7145" width="2" style="55" customWidth="1"/>
    <col min="7146" max="7146" width="68.140625" style="55" customWidth="1"/>
    <col min="7147" max="7147" width="9" style="55" customWidth="1"/>
    <col min="7148" max="7148" width="0.85546875" style="55" customWidth="1"/>
    <col min="7149" max="7149" width="13.5703125" style="55" customWidth="1"/>
    <col min="7150" max="7150" width="0.85546875" style="55" customWidth="1"/>
    <col min="7151" max="7151" width="15.140625" style="55" customWidth="1"/>
    <col min="7152" max="7152" width="0.85546875" style="55" customWidth="1"/>
    <col min="7153" max="7153" width="14.5703125" style="55" customWidth="1"/>
    <col min="7154" max="7154" width="11.42578125" style="55" bestFit="1" customWidth="1"/>
    <col min="7155" max="7400" width="10.5703125" style="55"/>
    <col min="7401" max="7401" width="2" style="55" customWidth="1"/>
    <col min="7402" max="7402" width="68.140625" style="55" customWidth="1"/>
    <col min="7403" max="7403" width="9" style="55" customWidth="1"/>
    <col min="7404" max="7404" width="0.85546875" style="55" customWidth="1"/>
    <col min="7405" max="7405" width="13.5703125" style="55" customWidth="1"/>
    <col min="7406" max="7406" width="0.85546875" style="55" customWidth="1"/>
    <col min="7407" max="7407" width="15.140625" style="55" customWidth="1"/>
    <col min="7408" max="7408" width="0.85546875" style="55" customWidth="1"/>
    <col min="7409" max="7409" width="14.5703125" style="55" customWidth="1"/>
    <col min="7410" max="7410" width="11.42578125" style="55" bestFit="1" customWidth="1"/>
    <col min="7411" max="7656" width="10.5703125" style="55"/>
    <col min="7657" max="7657" width="2" style="55" customWidth="1"/>
    <col min="7658" max="7658" width="68.140625" style="55" customWidth="1"/>
    <col min="7659" max="7659" width="9" style="55" customWidth="1"/>
    <col min="7660" max="7660" width="0.85546875" style="55" customWidth="1"/>
    <col min="7661" max="7661" width="13.5703125" style="55" customWidth="1"/>
    <col min="7662" max="7662" width="0.85546875" style="55" customWidth="1"/>
    <col min="7663" max="7663" width="15.140625" style="55" customWidth="1"/>
    <col min="7664" max="7664" width="0.85546875" style="55" customWidth="1"/>
    <col min="7665" max="7665" width="14.5703125" style="55" customWidth="1"/>
    <col min="7666" max="7666" width="11.42578125" style="55" bestFit="1" customWidth="1"/>
    <col min="7667" max="7912" width="10.5703125" style="55"/>
    <col min="7913" max="7913" width="2" style="55" customWidth="1"/>
    <col min="7914" max="7914" width="68.140625" style="55" customWidth="1"/>
    <col min="7915" max="7915" width="9" style="55" customWidth="1"/>
    <col min="7916" max="7916" width="0.85546875" style="55" customWidth="1"/>
    <col min="7917" max="7917" width="13.5703125" style="55" customWidth="1"/>
    <col min="7918" max="7918" width="0.85546875" style="55" customWidth="1"/>
    <col min="7919" max="7919" width="15.140625" style="55" customWidth="1"/>
    <col min="7920" max="7920" width="0.85546875" style="55" customWidth="1"/>
    <col min="7921" max="7921" width="14.5703125" style="55" customWidth="1"/>
    <col min="7922" max="7922" width="11.42578125" style="55" bestFit="1" customWidth="1"/>
    <col min="7923" max="8168" width="10.5703125" style="55"/>
    <col min="8169" max="8169" width="2" style="55" customWidth="1"/>
    <col min="8170" max="8170" width="68.140625" style="55" customWidth="1"/>
    <col min="8171" max="8171" width="9" style="55" customWidth="1"/>
    <col min="8172" max="8172" width="0.85546875" style="55" customWidth="1"/>
    <col min="8173" max="8173" width="13.5703125" style="55" customWidth="1"/>
    <col min="8174" max="8174" width="0.85546875" style="55" customWidth="1"/>
    <col min="8175" max="8175" width="15.140625" style="55" customWidth="1"/>
    <col min="8176" max="8176" width="0.85546875" style="55" customWidth="1"/>
    <col min="8177" max="8177" width="14.5703125" style="55" customWidth="1"/>
    <col min="8178" max="8178" width="11.42578125" style="55" bestFit="1" customWidth="1"/>
    <col min="8179" max="8424" width="10.5703125" style="55"/>
    <col min="8425" max="8425" width="2" style="55" customWidth="1"/>
    <col min="8426" max="8426" width="68.140625" style="55" customWidth="1"/>
    <col min="8427" max="8427" width="9" style="55" customWidth="1"/>
    <col min="8428" max="8428" width="0.85546875" style="55" customWidth="1"/>
    <col min="8429" max="8429" width="13.5703125" style="55" customWidth="1"/>
    <col min="8430" max="8430" width="0.85546875" style="55" customWidth="1"/>
    <col min="8431" max="8431" width="15.140625" style="55" customWidth="1"/>
    <col min="8432" max="8432" width="0.85546875" style="55" customWidth="1"/>
    <col min="8433" max="8433" width="14.5703125" style="55" customWidth="1"/>
    <col min="8434" max="8434" width="11.42578125" style="55" bestFit="1" customWidth="1"/>
    <col min="8435" max="8680" width="10.5703125" style="55"/>
    <col min="8681" max="8681" width="2" style="55" customWidth="1"/>
    <col min="8682" max="8682" width="68.140625" style="55" customWidth="1"/>
    <col min="8683" max="8683" width="9" style="55" customWidth="1"/>
    <col min="8684" max="8684" width="0.85546875" style="55" customWidth="1"/>
    <col min="8685" max="8685" width="13.5703125" style="55" customWidth="1"/>
    <col min="8686" max="8686" width="0.85546875" style="55" customWidth="1"/>
    <col min="8687" max="8687" width="15.140625" style="55" customWidth="1"/>
    <col min="8688" max="8688" width="0.85546875" style="55" customWidth="1"/>
    <col min="8689" max="8689" width="14.5703125" style="55" customWidth="1"/>
    <col min="8690" max="8690" width="11.42578125" style="55" bestFit="1" customWidth="1"/>
    <col min="8691" max="8936" width="10.5703125" style="55"/>
    <col min="8937" max="8937" width="2" style="55" customWidth="1"/>
    <col min="8938" max="8938" width="68.140625" style="55" customWidth="1"/>
    <col min="8939" max="8939" width="9" style="55" customWidth="1"/>
    <col min="8940" max="8940" width="0.85546875" style="55" customWidth="1"/>
    <col min="8941" max="8941" width="13.5703125" style="55" customWidth="1"/>
    <col min="8942" max="8942" width="0.85546875" style="55" customWidth="1"/>
    <col min="8943" max="8943" width="15.140625" style="55" customWidth="1"/>
    <col min="8944" max="8944" width="0.85546875" style="55" customWidth="1"/>
    <col min="8945" max="8945" width="14.5703125" style="55" customWidth="1"/>
    <col min="8946" max="8946" width="11.42578125" style="55" bestFit="1" customWidth="1"/>
    <col min="8947" max="9192" width="10.5703125" style="55"/>
    <col min="9193" max="9193" width="2" style="55" customWidth="1"/>
    <col min="9194" max="9194" width="68.140625" style="55" customWidth="1"/>
    <col min="9195" max="9195" width="9" style="55" customWidth="1"/>
    <col min="9196" max="9196" width="0.85546875" style="55" customWidth="1"/>
    <col min="9197" max="9197" width="13.5703125" style="55" customWidth="1"/>
    <col min="9198" max="9198" width="0.85546875" style="55" customWidth="1"/>
    <col min="9199" max="9199" width="15.140625" style="55" customWidth="1"/>
    <col min="9200" max="9200" width="0.85546875" style="55" customWidth="1"/>
    <col min="9201" max="9201" width="14.5703125" style="55" customWidth="1"/>
    <col min="9202" max="9202" width="11.42578125" style="55" bestFit="1" customWidth="1"/>
    <col min="9203" max="9448" width="10.5703125" style="55"/>
    <col min="9449" max="9449" width="2" style="55" customWidth="1"/>
    <col min="9450" max="9450" width="68.140625" style="55" customWidth="1"/>
    <col min="9451" max="9451" width="9" style="55" customWidth="1"/>
    <col min="9452" max="9452" width="0.85546875" style="55" customWidth="1"/>
    <col min="9453" max="9453" width="13.5703125" style="55" customWidth="1"/>
    <col min="9454" max="9454" width="0.85546875" style="55" customWidth="1"/>
    <col min="9455" max="9455" width="15.140625" style="55" customWidth="1"/>
    <col min="9456" max="9456" width="0.85546875" style="55" customWidth="1"/>
    <col min="9457" max="9457" width="14.5703125" style="55" customWidth="1"/>
    <col min="9458" max="9458" width="11.42578125" style="55" bestFit="1" customWidth="1"/>
    <col min="9459" max="9704" width="10.5703125" style="55"/>
    <col min="9705" max="9705" width="2" style="55" customWidth="1"/>
    <col min="9706" max="9706" width="68.140625" style="55" customWidth="1"/>
    <col min="9707" max="9707" width="9" style="55" customWidth="1"/>
    <col min="9708" max="9708" width="0.85546875" style="55" customWidth="1"/>
    <col min="9709" max="9709" width="13.5703125" style="55" customWidth="1"/>
    <col min="9710" max="9710" width="0.85546875" style="55" customWidth="1"/>
    <col min="9711" max="9711" width="15.140625" style="55" customWidth="1"/>
    <col min="9712" max="9712" width="0.85546875" style="55" customWidth="1"/>
    <col min="9713" max="9713" width="14.5703125" style="55" customWidth="1"/>
    <col min="9714" max="9714" width="11.42578125" style="55" bestFit="1" customWidth="1"/>
    <col min="9715" max="9960" width="10.5703125" style="55"/>
    <col min="9961" max="9961" width="2" style="55" customWidth="1"/>
    <col min="9962" max="9962" width="68.140625" style="55" customWidth="1"/>
    <col min="9963" max="9963" width="9" style="55" customWidth="1"/>
    <col min="9964" max="9964" width="0.85546875" style="55" customWidth="1"/>
    <col min="9965" max="9965" width="13.5703125" style="55" customWidth="1"/>
    <col min="9966" max="9966" width="0.85546875" style="55" customWidth="1"/>
    <col min="9967" max="9967" width="15.140625" style="55" customWidth="1"/>
    <col min="9968" max="9968" width="0.85546875" style="55" customWidth="1"/>
    <col min="9969" max="9969" width="14.5703125" style="55" customWidth="1"/>
    <col min="9970" max="9970" width="11.42578125" style="55" bestFit="1" customWidth="1"/>
    <col min="9971" max="10216" width="10.5703125" style="55"/>
    <col min="10217" max="10217" width="2" style="55" customWidth="1"/>
    <col min="10218" max="10218" width="68.140625" style="55" customWidth="1"/>
    <col min="10219" max="10219" width="9" style="55" customWidth="1"/>
    <col min="10220" max="10220" width="0.85546875" style="55" customWidth="1"/>
    <col min="10221" max="10221" width="13.5703125" style="55" customWidth="1"/>
    <col min="10222" max="10222" width="0.85546875" style="55" customWidth="1"/>
    <col min="10223" max="10223" width="15.140625" style="55" customWidth="1"/>
    <col min="10224" max="10224" width="0.85546875" style="55" customWidth="1"/>
    <col min="10225" max="10225" width="14.5703125" style="55" customWidth="1"/>
    <col min="10226" max="10226" width="11.42578125" style="55" bestFit="1" customWidth="1"/>
    <col min="10227" max="10472" width="10.5703125" style="55"/>
    <col min="10473" max="10473" width="2" style="55" customWidth="1"/>
    <col min="10474" max="10474" width="68.140625" style="55" customWidth="1"/>
    <col min="10475" max="10475" width="9" style="55" customWidth="1"/>
    <col min="10476" max="10476" width="0.85546875" style="55" customWidth="1"/>
    <col min="10477" max="10477" width="13.5703125" style="55" customWidth="1"/>
    <col min="10478" max="10478" width="0.85546875" style="55" customWidth="1"/>
    <col min="10479" max="10479" width="15.140625" style="55" customWidth="1"/>
    <col min="10480" max="10480" width="0.85546875" style="55" customWidth="1"/>
    <col min="10481" max="10481" width="14.5703125" style="55" customWidth="1"/>
    <col min="10482" max="10482" width="11.42578125" style="55" bestFit="1" customWidth="1"/>
    <col min="10483" max="10728" width="10.5703125" style="55"/>
    <col min="10729" max="10729" width="2" style="55" customWidth="1"/>
    <col min="10730" max="10730" width="68.140625" style="55" customWidth="1"/>
    <col min="10731" max="10731" width="9" style="55" customWidth="1"/>
    <col min="10732" max="10732" width="0.85546875" style="55" customWidth="1"/>
    <col min="10733" max="10733" width="13.5703125" style="55" customWidth="1"/>
    <col min="10734" max="10734" width="0.85546875" style="55" customWidth="1"/>
    <col min="10735" max="10735" width="15.140625" style="55" customWidth="1"/>
    <col min="10736" max="10736" width="0.85546875" style="55" customWidth="1"/>
    <col min="10737" max="10737" width="14.5703125" style="55" customWidth="1"/>
    <col min="10738" max="10738" width="11.42578125" style="55" bestFit="1" customWidth="1"/>
    <col min="10739" max="10984" width="10.5703125" style="55"/>
    <col min="10985" max="10985" width="2" style="55" customWidth="1"/>
    <col min="10986" max="10986" width="68.140625" style="55" customWidth="1"/>
    <col min="10987" max="10987" width="9" style="55" customWidth="1"/>
    <col min="10988" max="10988" width="0.85546875" style="55" customWidth="1"/>
    <col min="10989" max="10989" width="13.5703125" style="55" customWidth="1"/>
    <col min="10990" max="10990" width="0.85546875" style="55" customWidth="1"/>
    <col min="10991" max="10991" width="15.140625" style="55" customWidth="1"/>
    <col min="10992" max="10992" width="0.85546875" style="55" customWidth="1"/>
    <col min="10993" max="10993" width="14.5703125" style="55" customWidth="1"/>
    <col min="10994" max="10994" width="11.42578125" style="55" bestFit="1" customWidth="1"/>
    <col min="10995" max="11240" width="10.5703125" style="55"/>
    <col min="11241" max="11241" width="2" style="55" customWidth="1"/>
    <col min="11242" max="11242" width="68.140625" style="55" customWidth="1"/>
    <col min="11243" max="11243" width="9" style="55" customWidth="1"/>
    <col min="11244" max="11244" width="0.85546875" style="55" customWidth="1"/>
    <col min="11245" max="11245" width="13.5703125" style="55" customWidth="1"/>
    <col min="11246" max="11246" width="0.85546875" style="55" customWidth="1"/>
    <col min="11247" max="11247" width="15.140625" style="55" customWidth="1"/>
    <col min="11248" max="11248" width="0.85546875" style="55" customWidth="1"/>
    <col min="11249" max="11249" width="14.5703125" style="55" customWidth="1"/>
    <col min="11250" max="11250" width="11.42578125" style="55" bestFit="1" customWidth="1"/>
    <col min="11251" max="11496" width="10.5703125" style="55"/>
    <col min="11497" max="11497" width="2" style="55" customWidth="1"/>
    <col min="11498" max="11498" width="68.140625" style="55" customWidth="1"/>
    <col min="11499" max="11499" width="9" style="55" customWidth="1"/>
    <col min="11500" max="11500" width="0.85546875" style="55" customWidth="1"/>
    <col min="11501" max="11501" width="13.5703125" style="55" customWidth="1"/>
    <col min="11502" max="11502" width="0.85546875" style="55" customWidth="1"/>
    <col min="11503" max="11503" width="15.140625" style="55" customWidth="1"/>
    <col min="11504" max="11504" width="0.85546875" style="55" customWidth="1"/>
    <col min="11505" max="11505" width="14.5703125" style="55" customWidth="1"/>
    <col min="11506" max="11506" width="11.42578125" style="55" bestFit="1" customWidth="1"/>
    <col min="11507" max="11752" width="10.5703125" style="55"/>
    <col min="11753" max="11753" width="2" style="55" customWidth="1"/>
    <col min="11754" max="11754" width="68.140625" style="55" customWidth="1"/>
    <col min="11755" max="11755" width="9" style="55" customWidth="1"/>
    <col min="11756" max="11756" width="0.85546875" style="55" customWidth="1"/>
    <col min="11757" max="11757" width="13.5703125" style="55" customWidth="1"/>
    <col min="11758" max="11758" width="0.85546875" style="55" customWidth="1"/>
    <col min="11759" max="11759" width="15.140625" style="55" customWidth="1"/>
    <col min="11760" max="11760" width="0.85546875" style="55" customWidth="1"/>
    <col min="11761" max="11761" width="14.5703125" style="55" customWidth="1"/>
    <col min="11762" max="11762" width="11.42578125" style="55" bestFit="1" customWidth="1"/>
    <col min="11763" max="12008" width="10.5703125" style="55"/>
    <col min="12009" max="12009" width="2" style="55" customWidth="1"/>
    <col min="12010" max="12010" width="68.140625" style="55" customWidth="1"/>
    <col min="12011" max="12011" width="9" style="55" customWidth="1"/>
    <col min="12012" max="12012" width="0.85546875" style="55" customWidth="1"/>
    <col min="12013" max="12013" width="13.5703125" style="55" customWidth="1"/>
    <col min="12014" max="12014" width="0.85546875" style="55" customWidth="1"/>
    <col min="12015" max="12015" width="15.140625" style="55" customWidth="1"/>
    <col min="12016" max="12016" width="0.85546875" style="55" customWidth="1"/>
    <col min="12017" max="12017" width="14.5703125" style="55" customWidth="1"/>
    <col min="12018" max="12018" width="11.42578125" style="55" bestFit="1" customWidth="1"/>
    <col min="12019" max="12264" width="10.5703125" style="55"/>
    <col min="12265" max="12265" width="2" style="55" customWidth="1"/>
    <col min="12266" max="12266" width="68.140625" style="55" customWidth="1"/>
    <col min="12267" max="12267" width="9" style="55" customWidth="1"/>
    <col min="12268" max="12268" width="0.85546875" style="55" customWidth="1"/>
    <col min="12269" max="12269" width="13.5703125" style="55" customWidth="1"/>
    <col min="12270" max="12270" width="0.85546875" style="55" customWidth="1"/>
    <col min="12271" max="12271" width="15.140625" style="55" customWidth="1"/>
    <col min="12272" max="12272" width="0.85546875" style="55" customWidth="1"/>
    <col min="12273" max="12273" width="14.5703125" style="55" customWidth="1"/>
    <col min="12274" max="12274" width="11.42578125" style="55" bestFit="1" customWidth="1"/>
    <col min="12275" max="12520" width="10.5703125" style="55"/>
    <col min="12521" max="12521" width="2" style="55" customWidth="1"/>
    <col min="12522" max="12522" width="68.140625" style="55" customWidth="1"/>
    <col min="12523" max="12523" width="9" style="55" customWidth="1"/>
    <col min="12524" max="12524" width="0.85546875" style="55" customWidth="1"/>
    <col min="12525" max="12525" width="13.5703125" style="55" customWidth="1"/>
    <col min="12526" max="12526" width="0.85546875" style="55" customWidth="1"/>
    <col min="12527" max="12527" width="15.140625" style="55" customWidth="1"/>
    <col min="12528" max="12528" width="0.85546875" style="55" customWidth="1"/>
    <col min="12529" max="12529" width="14.5703125" style="55" customWidth="1"/>
    <col min="12530" max="12530" width="11.42578125" style="55" bestFit="1" customWidth="1"/>
    <col min="12531" max="12776" width="10.5703125" style="55"/>
    <col min="12777" max="12777" width="2" style="55" customWidth="1"/>
    <col min="12778" max="12778" width="68.140625" style="55" customWidth="1"/>
    <col min="12779" max="12779" width="9" style="55" customWidth="1"/>
    <col min="12780" max="12780" width="0.85546875" style="55" customWidth="1"/>
    <col min="12781" max="12781" width="13.5703125" style="55" customWidth="1"/>
    <col min="12782" max="12782" width="0.85546875" style="55" customWidth="1"/>
    <col min="12783" max="12783" width="15.140625" style="55" customWidth="1"/>
    <col min="12784" max="12784" width="0.85546875" style="55" customWidth="1"/>
    <col min="12785" max="12785" width="14.5703125" style="55" customWidth="1"/>
    <col min="12786" max="12786" width="11.42578125" style="55" bestFit="1" customWidth="1"/>
    <col min="12787" max="13032" width="10.5703125" style="55"/>
    <col min="13033" max="13033" width="2" style="55" customWidth="1"/>
    <col min="13034" max="13034" width="68.140625" style="55" customWidth="1"/>
    <col min="13035" max="13035" width="9" style="55" customWidth="1"/>
    <col min="13036" max="13036" width="0.85546875" style="55" customWidth="1"/>
    <col min="13037" max="13037" width="13.5703125" style="55" customWidth="1"/>
    <col min="13038" max="13038" width="0.85546875" style="55" customWidth="1"/>
    <col min="13039" max="13039" width="15.140625" style="55" customWidth="1"/>
    <col min="13040" max="13040" width="0.85546875" style="55" customWidth="1"/>
    <col min="13041" max="13041" width="14.5703125" style="55" customWidth="1"/>
    <col min="13042" max="13042" width="11.42578125" style="55" bestFit="1" customWidth="1"/>
    <col min="13043" max="13288" width="10.5703125" style="55"/>
    <col min="13289" max="13289" width="2" style="55" customWidth="1"/>
    <col min="13290" max="13290" width="68.140625" style="55" customWidth="1"/>
    <col min="13291" max="13291" width="9" style="55" customWidth="1"/>
    <col min="13292" max="13292" width="0.85546875" style="55" customWidth="1"/>
    <col min="13293" max="13293" width="13.5703125" style="55" customWidth="1"/>
    <col min="13294" max="13294" width="0.85546875" style="55" customWidth="1"/>
    <col min="13295" max="13295" width="15.140625" style="55" customWidth="1"/>
    <col min="13296" max="13296" width="0.85546875" style="55" customWidth="1"/>
    <col min="13297" max="13297" width="14.5703125" style="55" customWidth="1"/>
    <col min="13298" max="13298" width="11.42578125" style="55" bestFit="1" customWidth="1"/>
    <col min="13299" max="13544" width="10.5703125" style="55"/>
    <col min="13545" max="13545" width="2" style="55" customWidth="1"/>
    <col min="13546" max="13546" width="68.140625" style="55" customWidth="1"/>
    <col min="13547" max="13547" width="9" style="55" customWidth="1"/>
    <col min="13548" max="13548" width="0.85546875" style="55" customWidth="1"/>
    <col min="13549" max="13549" width="13.5703125" style="55" customWidth="1"/>
    <col min="13550" max="13550" width="0.85546875" style="55" customWidth="1"/>
    <col min="13551" max="13551" width="15.140625" style="55" customWidth="1"/>
    <col min="13552" max="13552" width="0.85546875" style="55" customWidth="1"/>
    <col min="13553" max="13553" width="14.5703125" style="55" customWidth="1"/>
    <col min="13554" max="13554" width="11.42578125" style="55" bestFit="1" customWidth="1"/>
    <col min="13555" max="13800" width="10.5703125" style="55"/>
    <col min="13801" max="13801" width="2" style="55" customWidth="1"/>
    <col min="13802" max="13802" width="68.140625" style="55" customWidth="1"/>
    <col min="13803" max="13803" width="9" style="55" customWidth="1"/>
    <col min="13804" max="13804" width="0.85546875" style="55" customWidth="1"/>
    <col min="13805" max="13805" width="13.5703125" style="55" customWidth="1"/>
    <col min="13806" max="13806" width="0.85546875" style="55" customWidth="1"/>
    <col min="13807" max="13807" width="15.140625" style="55" customWidth="1"/>
    <col min="13808" max="13808" width="0.85546875" style="55" customWidth="1"/>
    <col min="13809" max="13809" width="14.5703125" style="55" customWidth="1"/>
    <col min="13810" max="13810" width="11.42578125" style="55" bestFit="1" customWidth="1"/>
    <col min="13811" max="14056" width="10.5703125" style="55"/>
    <col min="14057" max="14057" width="2" style="55" customWidth="1"/>
    <col min="14058" max="14058" width="68.140625" style="55" customWidth="1"/>
    <col min="14059" max="14059" width="9" style="55" customWidth="1"/>
    <col min="14060" max="14060" width="0.85546875" style="55" customWidth="1"/>
    <col min="14061" max="14061" width="13.5703125" style="55" customWidth="1"/>
    <col min="14062" max="14062" width="0.85546875" style="55" customWidth="1"/>
    <col min="14063" max="14063" width="15.140625" style="55" customWidth="1"/>
    <col min="14064" max="14064" width="0.85546875" style="55" customWidth="1"/>
    <col min="14065" max="14065" width="14.5703125" style="55" customWidth="1"/>
    <col min="14066" max="14066" width="11.42578125" style="55" bestFit="1" customWidth="1"/>
    <col min="14067" max="14312" width="10.5703125" style="55"/>
    <col min="14313" max="14313" width="2" style="55" customWidth="1"/>
    <col min="14314" max="14314" width="68.140625" style="55" customWidth="1"/>
    <col min="14315" max="14315" width="9" style="55" customWidth="1"/>
    <col min="14316" max="14316" width="0.85546875" style="55" customWidth="1"/>
    <col min="14317" max="14317" width="13.5703125" style="55" customWidth="1"/>
    <col min="14318" max="14318" width="0.85546875" style="55" customWidth="1"/>
    <col min="14319" max="14319" width="15.140625" style="55" customWidth="1"/>
    <col min="14320" max="14320" width="0.85546875" style="55" customWidth="1"/>
    <col min="14321" max="14321" width="14.5703125" style="55" customWidth="1"/>
    <col min="14322" max="14322" width="11.42578125" style="55" bestFit="1" customWidth="1"/>
    <col min="14323" max="14568" width="10.5703125" style="55"/>
    <col min="14569" max="14569" width="2" style="55" customWidth="1"/>
    <col min="14570" max="14570" width="68.140625" style="55" customWidth="1"/>
    <col min="14571" max="14571" width="9" style="55" customWidth="1"/>
    <col min="14572" max="14572" width="0.85546875" style="55" customWidth="1"/>
    <col min="14573" max="14573" width="13.5703125" style="55" customWidth="1"/>
    <col min="14574" max="14574" width="0.85546875" style="55" customWidth="1"/>
    <col min="14575" max="14575" width="15.140625" style="55" customWidth="1"/>
    <col min="14576" max="14576" width="0.85546875" style="55" customWidth="1"/>
    <col min="14577" max="14577" width="14.5703125" style="55" customWidth="1"/>
    <col min="14578" max="14578" width="11.42578125" style="55" bestFit="1" customWidth="1"/>
    <col min="14579" max="14824" width="10.5703125" style="55"/>
    <col min="14825" max="14825" width="2" style="55" customWidth="1"/>
    <col min="14826" max="14826" width="68.140625" style="55" customWidth="1"/>
    <col min="14827" max="14827" width="9" style="55" customWidth="1"/>
    <col min="14828" max="14828" width="0.85546875" style="55" customWidth="1"/>
    <col min="14829" max="14829" width="13.5703125" style="55" customWidth="1"/>
    <col min="14830" max="14830" width="0.85546875" style="55" customWidth="1"/>
    <col min="14831" max="14831" width="15.140625" style="55" customWidth="1"/>
    <col min="14832" max="14832" width="0.85546875" style="55" customWidth="1"/>
    <col min="14833" max="14833" width="14.5703125" style="55" customWidth="1"/>
    <col min="14834" max="14834" width="11.42578125" style="55" bestFit="1" customWidth="1"/>
    <col min="14835" max="15080" width="10.5703125" style="55"/>
    <col min="15081" max="15081" width="2" style="55" customWidth="1"/>
    <col min="15082" max="15082" width="68.140625" style="55" customWidth="1"/>
    <col min="15083" max="15083" width="9" style="55" customWidth="1"/>
    <col min="15084" max="15084" width="0.85546875" style="55" customWidth="1"/>
    <col min="15085" max="15085" width="13.5703125" style="55" customWidth="1"/>
    <col min="15086" max="15086" width="0.85546875" style="55" customWidth="1"/>
    <col min="15087" max="15087" width="15.140625" style="55" customWidth="1"/>
    <col min="15088" max="15088" width="0.85546875" style="55" customWidth="1"/>
    <col min="15089" max="15089" width="14.5703125" style="55" customWidth="1"/>
    <col min="15090" max="15090" width="11.42578125" style="55" bestFit="1" customWidth="1"/>
    <col min="15091" max="15336" width="10.5703125" style="55"/>
    <col min="15337" max="15337" width="2" style="55" customWidth="1"/>
    <col min="15338" max="15338" width="68.140625" style="55" customWidth="1"/>
    <col min="15339" max="15339" width="9" style="55" customWidth="1"/>
    <col min="15340" max="15340" width="0.85546875" style="55" customWidth="1"/>
    <col min="15341" max="15341" width="13.5703125" style="55" customWidth="1"/>
    <col min="15342" max="15342" width="0.85546875" style="55" customWidth="1"/>
    <col min="15343" max="15343" width="15.140625" style="55" customWidth="1"/>
    <col min="15344" max="15344" width="0.85546875" style="55" customWidth="1"/>
    <col min="15345" max="15345" width="14.5703125" style="55" customWidth="1"/>
    <col min="15346" max="15346" width="11.42578125" style="55" bestFit="1" customWidth="1"/>
    <col min="15347" max="15592" width="10.5703125" style="55"/>
    <col min="15593" max="15593" width="2" style="55" customWidth="1"/>
    <col min="15594" max="15594" width="68.140625" style="55" customWidth="1"/>
    <col min="15595" max="15595" width="9" style="55" customWidth="1"/>
    <col min="15596" max="15596" width="0.85546875" style="55" customWidth="1"/>
    <col min="15597" max="15597" width="13.5703125" style="55" customWidth="1"/>
    <col min="15598" max="15598" width="0.85546875" style="55" customWidth="1"/>
    <col min="15599" max="15599" width="15.140625" style="55" customWidth="1"/>
    <col min="15600" max="15600" width="0.85546875" style="55" customWidth="1"/>
    <col min="15601" max="15601" width="14.5703125" style="55" customWidth="1"/>
    <col min="15602" max="15602" width="11.42578125" style="55" bestFit="1" customWidth="1"/>
    <col min="15603" max="15848" width="10.5703125" style="55"/>
    <col min="15849" max="15849" width="2" style="55" customWidth="1"/>
    <col min="15850" max="15850" width="68.140625" style="55" customWidth="1"/>
    <col min="15851" max="15851" width="9" style="55" customWidth="1"/>
    <col min="15852" max="15852" width="0.85546875" style="55" customWidth="1"/>
    <col min="15853" max="15853" width="13.5703125" style="55" customWidth="1"/>
    <col min="15854" max="15854" width="0.85546875" style="55" customWidth="1"/>
    <col min="15855" max="15855" width="15.140625" style="55" customWidth="1"/>
    <col min="15856" max="15856" width="0.85546875" style="55" customWidth="1"/>
    <col min="15857" max="15857" width="14.5703125" style="55" customWidth="1"/>
    <col min="15858" max="15858" width="11.42578125" style="55" bestFit="1" customWidth="1"/>
    <col min="15859" max="16104" width="10.5703125" style="55"/>
    <col min="16105" max="16105" width="2" style="55" customWidth="1"/>
    <col min="16106" max="16106" width="68.140625" style="55" customWidth="1"/>
    <col min="16107" max="16107" width="9" style="55" customWidth="1"/>
    <col min="16108" max="16108" width="0.85546875" style="55" customWidth="1"/>
    <col min="16109" max="16109" width="13.5703125" style="55" customWidth="1"/>
    <col min="16110" max="16110" width="0.85546875" style="55" customWidth="1"/>
    <col min="16111" max="16111" width="15.140625" style="55" customWidth="1"/>
    <col min="16112" max="16112" width="0.85546875" style="55" customWidth="1"/>
    <col min="16113" max="16113" width="14.5703125" style="55" customWidth="1"/>
    <col min="16114" max="16114" width="11.42578125" style="55" bestFit="1" customWidth="1"/>
    <col min="16115" max="16384" width="10.5703125" style="55"/>
  </cols>
  <sheetData>
    <row r="1" spans="1:19" ht="21" customHeight="1">
      <c r="A1" s="47" t="str">
        <f>Thai9!A1</f>
        <v>บริษัท ทเวนตี้ โฟร์ คอน แอนด์ ซัพพลาย จำกัด (มหาชน)</v>
      </c>
      <c r="B1" s="48"/>
      <c r="C1" s="49"/>
      <c r="D1" s="50"/>
      <c r="E1" s="51"/>
      <c r="F1" s="50"/>
      <c r="G1" s="51"/>
      <c r="H1" s="49"/>
      <c r="I1" s="49"/>
      <c r="J1" s="49"/>
      <c r="K1" s="52"/>
      <c r="L1" s="52"/>
      <c r="M1" s="52"/>
      <c r="N1" s="53"/>
      <c r="O1" s="54"/>
    </row>
    <row r="2" spans="1:19" ht="21" customHeight="1">
      <c r="A2" s="119" t="s">
        <v>36</v>
      </c>
      <c r="B2" s="48"/>
      <c r="C2" s="49"/>
      <c r="D2" s="50"/>
      <c r="E2" s="51"/>
      <c r="F2" s="50"/>
      <c r="G2" s="51"/>
      <c r="H2" s="49"/>
      <c r="I2" s="49"/>
      <c r="J2" s="49"/>
      <c r="K2" s="52"/>
      <c r="L2" s="52"/>
      <c r="M2" s="52"/>
      <c r="N2" s="53"/>
      <c r="O2" s="56"/>
    </row>
    <row r="3" spans="1:19" s="45" customFormat="1" ht="21" customHeight="1">
      <c r="A3" s="57" t="s">
        <v>137</v>
      </c>
      <c r="B3" s="57"/>
      <c r="C3" s="7"/>
      <c r="D3" s="58"/>
      <c r="E3" s="57"/>
      <c r="F3" s="58"/>
      <c r="G3" s="57"/>
      <c r="H3" s="58"/>
      <c r="I3" s="58"/>
      <c r="J3" s="58"/>
      <c r="K3" s="57"/>
      <c r="L3" s="5"/>
      <c r="M3" s="57"/>
      <c r="N3" s="58"/>
      <c r="O3" s="59"/>
    </row>
    <row r="4" spans="1:19" ht="18.600000000000001" customHeight="1">
      <c r="A4" s="120"/>
      <c r="B4" s="60"/>
      <c r="C4" s="50"/>
      <c r="D4" s="50"/>
      <c r="E4" s="61"/>
      <c r="F4" s="50"/>
      <c r="G4" s="61"/>
      <c r="H4" s="50"/>
      <c r="I4" s="50"/>
      <c r="J4" s="50"/>
      <c r="K4" s="62"/>
      <c r="L4" s="62"/>
      <c r="M4" s="62"/>
      <c r="N4" s="62"/>
      <c r="O4" s="56"/>
    </row>
    <row r="5" spans="1:19" ht="18.600000000000001" customHeight="1">
      <c r="A5" s="120"/>
      <c r="B5" s="60"/>
      <c r="C5" s="50"/>
      <c r="D5" s="50"/>
      <c r="E5" s="131"/>
      <c r="F5" s="50"/>
      <c r="G5" s="131"/>
      <c r="H5" s="131"/>
      <c r="I5" s="151" t="s">
        <v>57</v>
      </c>
      <c r="J5" s="151"/>
      <c r="K5" s="151"/>
      <c r="L5" s="131"/>
      <c r="M5" s="131"/>
      <c r="N5" s="131"/>
      <c r="O5" s="131"/>
    </row>
    <row r="6" spans="1:19" ht="18.600000000000001" customHeight="1">
      <c r="A6" s="63"/>
      <c r="B6" s="63"/>
      <c r="C6" s="56"/>
      <c r="D6" s="56"/>
      <c r="E6" s="121" t="s">
        <v>28</v>
      </c>
      <c r="F6" s="56"/>
      <c r="G6" s="121" t="s">
        <v>150</v>
      </c>
      <c r="H6" s="56"/>
      <c r="I6" s="121" t="s">
        <v>123</v>
      </c>
      <c r="J6" s="56"/>
      <c r="K6" s="122"/>
      <c r="L6" s="122"/>
      <c r="M6" s="122" t="s">
        <v>114</v>
      </c>
      <c r="N6" s="121"/>
      <c r="O6" s="56"/>
    </row>
    <row r="7" spans="1:19" s="64" customFormat="1" ht="18.600000000000001" customHeight="1">
      <c r="C7" s="121"/>
      <c r="D7" s="121"/>
      <c r="E7" s="121" t="s">
        <v>29</v>
      </c>
      <c r="F7" s="121"/>
      <c r="G7" s="121" t="s">
        <v>151</v>
      </c>
      <c r="H7" s="121"/>
      <c r="I7" s="121" t="s">
        <v>122</v>
      </c>
      <c r="J7" s="121"/>
      <c r="K7" s="122" t="s">
        <v>17</v>
      </c>
      <c r="L7" s="122"/>
      <c r="M7" s="122" t="s">
        <v>115</v>
      </c>
      <c r="N7" s="121"/>
      <c r="O7" s="123" t="s">
        <v>23</v>
      </c>
    </row>
    <row r="8" spans="1:19" s="64" customFormat="1" ht="18.600000000000001" customHeight="1">
      <c r="C8" s="142" t="s">
        <v>1</v>
      </c>
      <c r="D8" s="131"/>
      <c r="E8" s="124" t="s">
        <v>2</v>
      </c>
      <c r="F8" s="131"/>
      <c r="G8" s="124" t="s">
        <v>2</v>
      </c>
      <c r="H8" s="125"/>
      <c r="I8" s="126" t="s">
        <v>2</v>
      </c>
      <c r="J8" s="125"/>
      <c r="K8" s="126" t="s">
        <v>2</v>
      </c>
      <c r="L8" s="122"/>
      <c r="M8" s="126" t="s">
        <v>2</v>
      </c>
      <c r="N8" s="121"/>
      <c r="O8" s="124" t="s">
        <v>2</v>
      </c>
      <c r="S8" s="55"/>
    </row>
    <row r="9" spans="1:19" ht="6" customHeigh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9" ht="18.600000000000001" customHeight="1">
      <c r="A10" s="119" t="s">
        <v>118</v>
      </c>
      <c r="B10" s="66"/>
      <c r="C10" s="69"/>
      <c r="D10" s="68"/>
      <c r="E10" s="68">
        <v>25000000</v>
      </c>
      <c r="F10" s="68"/>
      <c r="G10" s="68">
        <v>0</v>
      </c>
      <c r="H10" s="68"/>
      <c r="I10" s="68">
        <v>0</v>
      </c>
      <c r="J10" s="68"/>
      <c r="K10" s="68">
        <v>11249848</v>
      </c>
      <c r="L10" s="68"/>
      <c r="M10" s="68">
        <v>2730615</v>
      </c>
      <c r="N10" s="68"/>
      <c r="O10" s="68">
        <f>SUM(E10:M10)</f>
        <v>38980463</v>
      </c>
    </row>
    <row r="11" spans="1:19" ht="18.600000000000001" customHeight="1">
      <c r="A11" s="119" t="s">
        <v>109</v>
      </c>
      <c r="B11" s="66"/>
      <c r="C11" s="69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</row>
    <row r="12" spans="1:19" ht="18.600000000000001" customHeight="1">
      <c r="A12" s="127" t="s">
        <v>44</v>
      </c>
      <c r="B12" s="66"/>
      <c r="C12" s="69"/>
      <c r="D12" s="68"/>
      <c r="E12" s="68">
        <v>93750000</v>
      </c>
      <c r="F12" s="68"/>
      <c r="G12" s="68">
        <v>0</v>
      </c>
      <c r="H12" s="68"/>
      <c r="I12" s="68">
        <v>0</v>
      </c>
      <c r="J12" s="68"/>
      <c r="K12" s="68">
        <v>0</v>
      </c>
      <c r="L12" s="68"/>
      <c r="M12" s="68">
        <v>0</v>
      </c>
      <c r="N12" s="68"/>
      <c r="O12" s="68">
        <f t="shared" ref="O12:O13" si="0">SUM(E12:M12)</f>
        <v>93750000</v>
      </c>
    </row>
    <row r="13" spans="1:19" ht="18.600000000000001" customHeight="1">
      <c r="A13" s="127" t="s">
        <v>120</v>
      </c>
      <c r="B13" s="66"/>
      <c r="C13" s="69">
        <v>23</v>
      </c>
      <c r="D13" s="68"/>
      <c r="E13" s="68">
        <v>0</v>
      </c>
      <c r="F13" s="68"/>
      <c r="G13" s="68">
        <v>0</v>
      </c>
      <c r="H13" s="68"/>
      <c r="I13" s="68">
        <v>0</v>
      </c>
      <c r="J13" s="68"/>
      <c r="K13" s="68">
        <v>-15000000</v>
      </c>
      <c r="L13" s="68"/>
      <c r="M13" s="68">
        <v>0</v>
      </c>
      <c r="N13" s="68"/>
      <c r="O13" s="68">
        <f t="shared" si="0"/>
        <v>-15000000</v>
      </c>
    </row>
    <row r="14" spans="1:19" ht="18.600000000000001" customHeight="1">
      <c r="A14" s="127" t="s">
        <v>122</v>
      </c>
      <c r="B14" s="66"/>
      <c r="C14" s="69">
        <v>24</v>
      </c>
      <c r="D14" s="68"/>
      <c r="E14" s="68">
        <v>0</v>
      </c>
      <c r="F14" s="68"/>
      <c r="G14" s="68">
        <v>0</v>
      </c>
      <c r="H14" s="68"/>
      <c r="I14" s="68">
        <v>750000</v>
      </c>
      <c r="J14" s="68"/>
      <c r="K14" s="68">
        <v>-750000</v>
      </c>
      <c r="L14" s="68"/>
      <c r="M14" s="68">
        <v>0</v>
      </c>
      <c r="N14" s="68"/>
      <c r="O14" s="68">
        <f>SUM(E14:N14)</f>
        <v>0</v>
      </c>
    </row>
    <row r="15" spans="1:19" ht="18.600000000000001" customHeight="1">
      <c r="A15" s="127" t="s">
        <v>102</v>
      </c>
      <c r="B15" s="66"/>
      <c r="C15" s="69"/>
      <c r="D15" s="68"/>
      <c r="E15" s="70">
        <v>0</v>
      </c>
      <c r="F15" s="68"/>
      <c r="G15" s="70">
        <v>0</v>
      </c>
      <c r="H15" s="68"/>
      <c r="I15" s="70">
        <v>0</v>
      </c>
      <c r="J15" s="68"/>
      <c r="K15" s="70">
        <v>19251864</v>
      </c>
      <c r="L15" s="68"/>
      <c r="M15" s="70">
        <v>0</v>
      </c>
      <c r="N15" s="68"/>
      <c r="O15" s="70">
        <f>SUM(E15:N15)</f>
        <v>19251864</v>
      </c>
    </row>
    <row r="16" spans="1:19" ht="6" customHeight="1">
      <c r="A16" s="127"/>
      <c r="B16" s="66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</row>
    <row r="17" spans="1:15" ht="18.600000000000001" customHeight="1" thickBot="1">
      <c r="A17" s="119" t="s">
        <v>119</v>
      </c>
      <c r="B17" s="66"/>
      <c r="C17" s="68"/>
      <c r="D17" s="68"/>
      <c r="E17" s="71">
        <f>SUM(E10:E16)</f>
        <v>118750000</v>
      </c>
      <c r="F17" s="68"/>
      <c r="G17" s="71">
        <f>SUM(G10:G16)</f>
        <v>0</v>
      </c>
      <c r="H17" s="68"/>
      <c r="I17" s="71">
        <f>SUM(I10:I16)</f>
        <v>750000</v>
      </c>
      <c r="J17" s="68"/>
      <c r="K17" s="71">
        <f>SUM(K10:K16)</f>
        <v>14751712</v>
      </c>
      <c r="L17" s="68"/>
      <c r="M17" s="71">
        <f>SUM(M10:M16)</f>
        <v>2730615</v>
      </c>
      <c r="N17" s="68"/>
      <c r="O17" s="71">
        <f>SUM(O10:O15)</f>
        <v>136982327</v>
      </c>
    </row>
    <row r="18" spans="1:15" ht="18.600000000000001" customHeight="1" thickTop="1">
      <c r="A18" s="119"/>
      <c r="B18" s="6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</row>
    <row r="19" spans="1:15" ht="18.600000000000001" customHeight="1">
      <c r="A19" s="119" t="s">
        <v>138</v>
      </c>
      <c r="B19" s="66"/>
      <c r="C19" s="69"/>
      <c r="D19" s="68"/>
      <c r="E19" s="92">
        <f>E17</f>
        <v>118750000</v>
      </c>
      <c r="F19" s="68"/>
      <c r="G19" s="92">
        <f>G17</f>
        <v>0</v>
      </c>
      <c r="H19" s="68"/>
      <c r="I19" s="92">
        <f>I17</f>
        <v>750000</v>
      </c>
      <c r="J19" s="68"/>
      <c r="K19" s="92">
        <f>K17</f>
        <v>14751712</v>
      </c>
      <c r="L19" s="68"/>
      <c r="M19" s="92">
        <f>M17</f>
        <v>2730615</v>
      </c>
      <c r="N19" s="68"/>
      <c r="O19" s="92">
        <f>O17</f>
        <v>136982327</v>
      </c>
    </row>
    <row r="20" spans="1:15" ht="18.600000000000001" customHeight="1">
      <c r="A20" s="119" t="s">
        <v>109</v>
      </c>
      <c r="B20" s="66"/>
      <c r="C20" s="69"/>
      <c r="D20" s="68"/>
      <c r="E20" s="92"/>
      <c r="F20" s="68"/>
      <c r="G20" s="92"/>
      <c r="H20" s="68"/>
      <c r="I20" s="92"/>
      <c r="J20" s="68"/>
      <c r="K20" s="92"/>
      <c r="L20" s="68"/>
      <c r="M20" s="92"/>
      <c r="N20" s="68"/>
      <c r="O20" s="92"/>
    </row>
    <row r="21" spans="1:15" ht="18.600000000000001" customHeight="1">
      <c r="A21" s="127" t="s">
        <v>44</v>
      </c>
      <c r="B21" s="66"/>
      <c r="C21" s="69">
        <v>22</v>
      </c>
      <c r="D21" s="68"/>
      <c r="E21" s="92">
        <v>65000000</v>
      </c>
      <c r="F21" s="68"/>
      <c r="G21" s="92">
        <v>365378656</v>
      </c>
      <c r="H21" s="68"/>
      <c r="I21" s="92">
        <v>0</v>
      </c>
      <c r="J21" s="68"/>
      <c r="K21" s="92">
        <v>0</v>
      </c>
      <c r="L21" s="68"/>
      <c r="M21" s="92">
        <v>0</v>
      </c>
      <c r="N21" s="68"/>
      <c r="O21" s="92">
        <f>SUM(E21:N21)</f>
        <v>430378656</v>
      </c>
    </row>
    <row r="22" spans="1:15" ht="18.600000000000001" customHeight="1">
      <c r="A22" s="127" t="s">
        <v>141</v>
      </c>
      <c r="B22" s="66"/>
      <c r="C22" s="69">
        <v>22</v>
      </c>
      <c r="D22" s="68"/>
      <c r="E22" s="92">
        <v>31250000</v>
      </c>
      <c r="F22" s="68"/>
      <c r="G22" s="92">
        <v>0</v>
      </c>
      <c r="H22" s="68"/>
      <c r="I22" s="92">
        <v>0</v>
      </c>
      <c r="J22" s="68"/>
      <c r="K22" s="92">
        <v>0</v>
      </c>
      <c r="L22" s="68"/>
      <c r="M22" s="92">
        <v>0</v>
      </c>
      <c r="N22" s="68"/>
      <c r="O22" s="92">
        <f>SUM(E22:N22)</f>
        <v>31250000</v>
      </c>
    </row>
    <row r="23" spans="1:15" ht="18.600000000000001" customHeight="1">
      <c r="A23" s="127" t="s">
        <v>120</v>
      </c>
      <c r="B23" s="66"/>
      <c r="C23" s="69">
        <v>23</v>
      </c>
      <c r="D23" s="68"/>
      <c r="E23" s="92">
        <v>0</v>
      </c>
      <c r="F23" s="68"/>
      <c r="G23" s="92">
        <v>0</v>
      </c>
      <c r="H23" s="68"/>
      <c r="I23" s="92">
        <v>0</v>
      </c>
      <c r="J23" s="68"/>
      <c r="K23" s="92">
        <v>-14000000</v>
      </c>
      <c r="L23" s="68"/>
      <c r="M23" s="92">
        <v>0</v>
      </c>
      <c r="N23" s="68"/>
      <c r="O23" s="92">
        <f t="shared" ref="O23:O25" si="1">SUM(E23:N23)</f>
        <v>-14000000</v>
      </c>
    </row>
    <row r="24" spans="1:15" ht="18.600000000000001" customHeight="1">
      <c r="A24" s="127" t="s">
        <v>122</v>
      </c>
      <c r="B24" s="66"/>
      <c r="C24" s="69">
        <v>24</v>
      </c>
      <c r="D24" s="68"/>
      <c r="E24" s="92">
        <v>0</v>
      </c>
      <c r="F24" s="68"/>
      <c r="G24" s="92">
        <v>0</v>
      </c>
      <c r="H24" s="68"/>
      <c r="I24" s="92">
        <v>1925000</v>
      </c>
      <c r="J24" s="68"/>
      <c r="K24" s="92">
        <f>-I24</f>
        <v>-1925000</v>
      </c>
      <c r="L24" s="68"/>
      <c r="M24" s="92">
        <v>0</v>
      </c>
      <c r="N24" s="68"/>
      <c r="O24" s="92">
        <f t="shared" si="1"/>
        <v>0</v>
      </c>
    </row>
    <row r="25" spans="1:15" ht="18.600000000000001" customHeight="1">
      <c r="A25" s="127" t="s">
        <v>102</v>
      </c>
      <c r="B25" s="66"/>
      <c r="C25" s="68"/>
      <c r="D25" s="68"/>
      <c r="E25" s="93">
        <v>0</v>
      </c>
      <c r="F25" s="68"/>
      <c r="G25" s="93">
        <v>0</v>
      </c>
      <c r="H25" s="68"/>
      <c r="I25" s="93">
        <v>0</v>
      </c>
      <c r="J25" s="68"/>
      <c r="K25" s="93">
        <f>Thai9!F47</f>
        <v>24458948</v>
      </c>
      <c r="L25" s="68"/>
      <c r="M25" s="93">
        <v>0</v>
      </c>
      <c r="N25" s="68"/>
      <c r="O25" s="93">
        <f t="shared" si="1"/>
        <v>24458948</v>
      </c>
    </row>
    <row r="26" spans="1:15" ht="6" customHeight="1">
      <c r="A26" s="127"/>
      <c r="B26" s="66"/>
      <c r="C26" s="68"/>
      <c r="D26" s="68"/>
      <c r="E26" s="92"/>
      <c r="F26" s="68"/>
      <c r="G26" s="92"/>
      <c r="H26" s="68"/>
      <c r="I26" s="92"/>
      <c r="J26" s="68"/>
      <c r="K26" s="92"/>
      <c r="L26" s="68"/>
      <c r="M26" s="92"/>
      <c r="N26" s="68"/>
      <c r="O26" s="92"/>
    </row>
    <row r="27" spans="1:15" ht="18.600000000000001" customHeight="1" thickBot="1">
      <c r="A27" s="119" t="s">
        <v>139</v>
      </c>
      <c r="B27" s="66"/>
      <c r="C27" s="68"/>
      <c r="D27" s="68"/>
      <c r="E27" s="94">
        <f>SUM(E19:E26)</f>
        <v>215000000</v>
      </c>
      <c r="F27" s="68"/>
      <c r="G27" s="94">
        <f>SUM(G19:G26)</f>
        <v>365378656</v>
      </c>
      <c r="H27" s="68"/>
      <c r="I27" s="94">
        <f>SUM(I19:I26)</f>
        <v>2675000</v>
      </c>
      <c r="J27" s="68"/>
      <c r="K27" s="94">
        <f>SUM(K19:K26)</f>
        <v>23285660</v>
      </c>
      <c r="L27" s="68"/>
      <c r="M27" s="94">
        <f>SUM(M19:M26)</f>
        <v>2730615</v>
      </c>
      <c r="N27" s="68"/>
      <c r="O27" s="94">
        <f>SUM(O19:O25)</f>
        <v>609069931</v>
      </c>
    </row>
    <row r="28" spans="1:15" ht="18.600000000000001" customHeight="1" thickTop="1">
      <c r="A28" s="138"/>
      <c r="B28" s="66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ht="18.600000000000001" customHeight="1">
      <c r="A29" s="138"/>
      <c r="B29" s="66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</row>
    <row r="30" spans="1:15" ht="8.25" customHeight="1">
      <c r="A30" s="138"/>
      <c r="B30" s="66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</row>
    <row r="31" spans="1:15" ht="21.95" customHeight="1">
      <c r="A31" s="150" t="str">
        <f>'Thai 6-8'!A42</f>
        <v>หมายเหตุประกอบงบการเงินเป็นส่วนหนึ่งของงบการเงินนี้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</row>
  </sheetData>
  <mergeCells count="2">
    <mergeCell ref="A31:O31"/>
    <mergeCell ref="I5:K5"/>
  </mergeCells>
  <pageMargins left="0.8" right="0.8" top="0.5" bottom="0.6" header="0.49" footer="0.4"/>
  <pageSetup paperSize="9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9EA10-FA4D-46A8-9587-F52A9D9686FA}">
  <dimension ref="A1:I91"/>
  <sheetViews>
    <sheetView tabSelected="1" topLeftCell="A62" zoomScaleNormal="100" zoomScaleSheetLayoutView="100" workbookViewId="0">
      <selection activeCell="D73" sqref="D73"/>
    </sheetView>
  </sheetViews>
  <sheetFormatPr defaultColWidth="9.140625" defaultRowHeight="18.75"/>
  <cols>
    <col min="1" max="3" width="1.7109375" style="128" customWidth="1"/>
    <col min="4" max="4" width="47" style="128" customWidth="1"/>
    <col min="5" max="5" width="8.28515625" style="128" bestFit="1" customWidth="1"/>
    <col min="6" max="6" width="0.85546875" style="128" customWidth="1"/>
    <col min="7" max="7" width="13.7109375" style="128" customWidth="1"/>
    <col min="8" max="8" width="0.85546875" style="128" customWidth="1"/>
    <col min="9" max="9" width="13.7109375" style="128" customWidth="1"/>
    <col min="10" max="16384" width="9.140625" style="128"/>
  </cols>
  <sheetData>
    <row r="1" spans="1:9" ht="21.75" customHeight="1">
      <c r="A1" s="1" t="str">
        <f>'Thai 6-8'!A1</f>
        <v>บริษัท ทเวนตี้ โฟร์ คอน แอนด์ ซัพพลาย จำกัด (มหาชน)</v>
      </c>
      <c r="B1" s="1"/>
      <c r="C1" s="1"/>
      <c r="D1" s="2"/>
      <c r="E1" s="3"/>
      <c r="F1" s="1"/>
      <c r="G1" s="4"/>
      <c r="H1" s="1"/>
      <c r="I1" s="4"/>
    </row>
    <row r="2" spans="1:9" ht="21.75" customHeight="1">
      <c r="A2" s="1" t="s">
        <v>68</v>
      </c>
      <c r="B2" s="1"/>
      <c r="C2" s="1"/>
      <c r="D2" s="2"/>
      <c r="E2" s="3"/>
      <c r="F2" s="1"/>
      <c r="G2" s="4"/>
      <c r="H2" s="1"/>
      <c r="I2" s="4"/>
    </row>
    <row r="3" spans="1:9" ht="21.75" customHeight="1">
      <c r="A3" s="5" t="s">
        <v>137</v>
      </c>
      <c r="B3" s="5"/>
      <c r="C3" s="5"/>
      <c r="D3" s="6"/>
      <c r="E3" s="7"/>
      <c r="F3" s="5"/>
      <c r="G3" s="8"/>
      <c r="H3" s="5"/>
      <c r="I3" s="8"/>
    </row>
    <row r="4" spans="1:9" ht="20.100000000000001" customHeight="1"/>
    <row r="5" spans="1:9" ht="20.100000000000001" customHeight="1">
      <c r="A5" s="80"/>
      <c r="B5" s="80"/>
      <c r="C5" s="80"/>
      <c r="D5" s="90"/>
      <c r="E5" s="91"/>
      <c r="F5" s="91"/>
      <c r="G5" s="72" t="s">
        <v>136</v>
      </c>
      <c r="H5" s="91"/>
      <c r="I5" s="72" t="s">
        <v>117</v>
      </c>
    </row>
    <row r="6" spans="1:9" ht="20.100000000000001" customHeight="1">
      <c r="A6" s="80"/>
      <c r="B6" s="80"/>
      <c r="C6" s="80"/>
      <c r="D6" s="90"/>
      <c r="E6" s="95" t="s">
        <v>1</v>
      </c>
      <c r="F6" s="96"/>
      <c r="G6" s="89" t="s">
        <v>2</v>
      </c>
      <c r="H6" s="96"/>
      <c r="I6" s="89" t="s">
        <v>2</v>
      </c>
    </row>
    <row r="7" spans="1:9" ht="6" customHeight="1">
      <c r="A7" s="80"/>
      <c r="B7" s="80"/>
      <c r="C7" s="80"/>
      <c r="D7" s="90"/>
      <c r="E7" s="96"/>
      <c r="F7" s="96"/>
      <c r="G7" s="104"/>
      <c r="H7" s="96"/>
      <c r="I7" s="72"/>
    </row>
    <row r="8" spans="1:9" ht="20.100000000000001" customHeight="1">
      <c r="A8" s="91" t="s">
        <v>69</v>
      </c>
      <c r="B8" s="80"/>
      <c r="C8" s="80"/>
      <c r="D8" s="80"/>
      <c r="E8" s="80"/>
      <c r="F8" s="80"/>
      <c r="G8" s="105"/>
      <c r="H8" s="80"/>
      <c r="I8" s="73"/>
    </row>
    <row r="9" spans="1:9" ht="20.100000000000001" customHeight="1">
      <c r="A9" s="80" t="s">
        <v>70</v>
      </c>
      <c r="B9" s="80"/>
      <c r="C9" s="80"/>
      <c r="D9" s="80"/>
      <c r="E9" s="80"/>
      <c r="F9" s="80"/>
      <c r="G9" s="106">
        <f>Thai9!F33</f>
        <v>31536577</v>
      </c>
      <c r="H9" s="80"/>
      <c r="I9" s="145">
        <f>Thai9!H33</f>
        <v>25649888</v>
      </c>
    </row>
    <row r="10" spans="1:9" ht="20.100000000000001" customHeight="1">
      <c r="A10" s="80" t="s">
        <v>71</v>
      </c>
      <c r="B10" s="80"/>
      <c r="C10" s="80"/>
      <c r="D10" s="80"/>
      <c r="E10" s="90"/>
      <c r="F10" s="80"/>
      <c r="G10" s="106"/>
      <c r="H10" s="80"/>
      <c r="I10" s="145"/>
    </row>
    <row r="11" spans="1:9" ht="20.100000000000001" customHeight="1">
      <c r="A11" s="80"/>
      <c r="B11" s="80" t="s">
        <v>129</v>
      </c>
      <c r="C11" s="80"/>
      <c r="D11" s="80"/>
      <c r="E11" s="90"/>
      <c r="F11" s="80"/>
      <c r="G11" s="106">
        <v>7726356</v>
      </c>
      <c r="H11" s="80"/>
      <c r="I11" s="145">
        <v>6959244</v>
      </c>
    </row>
    <row r="12" spans="1:9" ht="20.100000000000001" customHeight="1">
      <c r="A12" s="80"/>
      <c r="B12" s="80" t="s">
        <v>156</v>
      </c>
      <c r="C12" s="80"/>
      <c r="D12" s="80"/>
      <c r="E12" s="90">
        <v>10</v>
      </c>
      <c r="F12" s="80"/>
      <c r="G12" s="106">
        <v>0</v>
      </c>
      <c r="H12" s="80"/>
      <c r="I12" s="145">
        <v>287128</v>
      </c>
    </row>
    <row r="13" spans="1:9" ht="20.100000000000001" customHeight="1">
      <c r="A13" s="80"/>
      <c r="B13" s="97" t="s">
        <v>152</v>
      </c>
      <c r="C13" s="80"/>
      <c r="D13" s="80"/>
      <c r="E13" s="90"/>
      <c r="F13" s="80"/>
      <c r="G13" s="92">
        <v>-1295046</v>
      </c>
      <c r="H13" s="80"/>
      <c r="I13" s="68">
        <v>0</v>
      </c>
    </row>
    <row r="14" spans="1:9" ht="20.100000000000001" customHeight="1">
      <c r="A14" s="80"/>
      <c r="B14" s="97" t="s">
        <v>160</v>
      </c>
      <c r="C14" s="80"/>
      <c r="D14" s="80"/>
      <c r="E14" s="90"/>
      <c r="F14" s="80"/>
      <c r="G14" s="92">
        <v>-1431879</v>
      </c>
      <c r="H14" s="80"/>
      <c r="I14" s="68">
        <v>3917</v>
      </c>
    </row>
    <row r="15" spans="1:9" ht="20.100000000000001" customHeight="1">
      <c r="A15" s="80"/>
      <c r="B15" s="97" t="s">
        <v>72</v>
      </c>
      <c r="C15" s="80"/>
      <c r="D15" s="80"/>
      <c r="E15" s="90">
        <v>21</v>
      </c>
      <c r="F15" s="80"/>
      <c r="G15" s="107">
        <v>914622</v>
      </c>
      <c r="H15" s="80"/>
      <c r="I15" s="74">
        <v>640682</v>
      </c>
    </row>
    <row r="16" spans="1:9" ht="20.100000000000001" customHeight="1">
      <c r="A16" s="80"/>
      <c r="B16" s="97" t="s">
        <v>89</v>
      </c>
      <c r="C16" s="80"/>
      <c r="D16" s="80"/>
      <c r="E16" s="90">
        <v>26</v>
      </c>
      <c r="F16" s="80"/>
      <c r="G16" s="107">
        <v>-985026</v>
      </c>
      <c r="H16" s="80"/>
      <c r="I16" s="74">
        <v>-478816</v>
      </c>
    </row>
    <row r="17" spans="1:9" ht="20.100000000000001" customHeight="1">
      <c r="A17" s="80"/>
      <c r="B17" s="97" t="s">
        <v>73</v>
      </c>
      <c r="C17" s="80"/>
      <c r="D17" s="80"/>
      <c r="E17" s="90"/>
      <c r="F17" s="80"/>
      <c r="G17" s="108">
        <v>5067487</v>
      </c>
      <c r="H17" s="80"/>
      <c r="I17" s="76">
        <v>2492033</v>
      </c>
    </row>
    <row r="18" spans="1:9" ht="6" customHeight="1">
      <c r="A18" s="80"/>
      <c r="B18" s="98"/>
      <c r="C18" s="80"/>
      <c r="D18" s="80"/>
      <c r="E18" s="90"/>
      <c r="F18" s="80"/>
      <c r="G18" s="109"/>
      <c r="H18" s="80"/>
      <c r="I18" s="77"/>
    </row>
    <row r="19" spans="1:9" ht="20.100000000000001" customHeight="1">
      <c r="A19" s="80" t="s">
        <v>86</v>
      </c>
      <c r="B19" s="80"/>
      <c r="C19" s="80"/>
      <c r="D19" s="80"/>
      <c r="E19" s="80"/>
      <c r="F19" s="80"/>
      <c r="G19" s="110"/>
      <c r="H19" s="80"/>
      <c r="I19" s="78"/>
    </row>
    <row r="20" spans="1:9" ht="20.100000000000001" customHeight="1">
      <c r="A20" s="80"/>
      <c r="B20" s="80" t="s">
        <v>87</v>
      </c>
      <c r="C20" s="80"/>
      <c r="D20" s="80"/>
      <c r="E20" s="80"/>
      <c r="F20" s="80"/>
      <c r="G20" s="110">
        <f>SUM(G9:G17)</f>
        <v>41533091</v>
      </c>
      <c r="H20" s="80"/>
      <c r="I20" s="78">
        <f>SUM(I9:I17)</f>
        <v>35554076</v>
      </c>
    </row>
    <row r="21" spans="1:9" ht="6" customHeight="1">
      <c r="A21" s="80"/>
      <c r="B21" s="98"/>
      <c r="C21" s="80"/>
      <c r="D21" s="80"/>
      <c r="E21" s="90"/>
      <c r="F21" s="80"/>
      <c r="G21" s="109"/>
      <c r="H21" s="80"/>
      <c r="I21" s="77"/>
    </row>
    <row r="22" spans="1:9" ht="20.100000000000001" customHeight="1">
      <c r="A22" s="80" t="s">
        <v>74</v>
      </c>
      <c r="B22" s="80"/>
      <c r="C22" s="80"/>
      <c r="D22" s="80"/>
      <c r="E22" s="80"/>
      <c r="F22" s="80"/>
      <c r="G22" s="111"/>
      <c r="H22" s="80"/>
      <c r="I22" s="75"/>
    </row>
    <row r="23" spans="1:9" ht="20.100000000000001" customHeight="1">
      <c r="A23" s="80"/>
      <c r="B23" s="80" t="s">
        <v>75</v>
      </c>
      <c r="C23" s="80"/>
      <c r="D23" s="80"/>
      <c r="E23" s="80"/>
      <c r="F23" s="80"/>
      <c r="G23" s="107">
        <v>-82601678</v>
      </c>
      <c r="H23" s="80"/>
      <c r="I23" s="74">
        <v>-62117619</v>
      </c>
    </row>
    <row r="24" spans="1:9" ht="20.100000000000001" customHeight="1">
      <c r="A24" s="80"/>
      <c r="B24" s="80" t="s">
        <v>98</v>
      </c>
      <c r="C24" s="80"/>
      <c r="D24" s="80"/>
      <c r="E24" s="80"/>
      <c r="F24" s="80"/>
      <c r="G24" s="107">
        <v>-225985699</v>
      </c>
      <c r="H24" s="80"/>
      <c r="I24" s="74">
        <v>-118593294</v>
      </c>
    </row>
    <row r="25" spans="1:9" ht="20.100000000000001" customHeight="1">
      <c r="A25" s="80"/>
      <c r="B25" s="80" t="s">
        <v>76</v>
      </c>
      <c r="C25" s="80"/>
      <c r="D25" s="80"/>
      <c r="E25" s="80"/>
      <c r="F25" s="80"/>
      <c r="G25" s="105">
        <v>-78639023</v>
      </c>
      <c r="H25" s="80"/>
      <c r="I25" s="73">
        <v>-3831751</v>
      </c>
    </row>
    <row r="26" spans="1:9" ht="20.100000000000001" customHeight="1">
      <c r="A26" s="80"/>
      <c r="B26" s="80" t="s">
        <v>46</v>
      </c>
      <c r="C26" s="80"/>
      <c r="D26" s="80"/>
      <c r="E26" s="80"/>
      <c r="F26" s="80"/>
      <c r="G26" s="107">
        <v>-14334640</v>
      </c>
      <c r="H26" s="80"/>
      <c r="I26" s="74">
        <v>-27895265</v>
      </c>
    </row>
    <row r="27" spans="1:9" ht="20.100000000000001" customHeight="1">
      <c r="A27" s="80"/>
      <c r="B27" s="80" t="s">
        <v>40</v>
      </c>
      <c r="C27" s="80"/>
      <c r="D27" s="80"/>
      <c r="E27" s="80"/>
      <c r="F27" s="80"/>
      <c r="G27" s="107">
        <v>-26548646</v>
      </c>
      <c r="H27" s="80"/>
      <c r="I27" s="74">
        <v>-8433951</v>
      </c>
    </row>
    <row r="28" spans="1:9" ht="20.100000000000001" customHeight="1">
      <c r="A28" s="80"/>
      <c r="B28" s="80" t="s">
        <v>9</v>
      </c>
      <c r="C28" s="80"/>
      <c r="D28" s="80"/>
      <c r="E28" s="80"/>
      <c r="F28" s="80"/>
      <c r="G28" s="107">
        <v>193045244</v>
      </c>
      <c r="H28" s="80"/>
      <c r="I28" s="74">
        <v>66926286</v>
      </c>
    </row>
    <row r="29" spans="1:9" ht="20.100000000000001" customHeight="1">
      <c r="A29" s="80"/>
      <c r="B29" s="35" t="s">
        <v>99</v>
      </c>
      <c r="C29" s="80"/>
      <c r="D29" s="80"/>
      <c r="E29" s="80"/>
      <c r="F29" s="80"/>
      <c r="G29" s="107">
        <v>-4847056</v>
      </c>
      <c r="H29" s="80"/>
      <c r="I29" s="74">
        <v>14781550</v>
      </c>
    </row>
    <row r="30" spans="1:9" ht="20.100000000000001" customHeight="1">
      <c r="A30" s="80"/>
      <c r="B30" s="35" t="s">
        <v>10</v>
      </c>
      <c r="C30" s="80"/>
      <c r="D30" s="80"/>
      <c r="E30" s="80"/>
      <c r="F30" s="80"/>
      <c r="G30" s="107">
        <v>10608066</v>
      </c>
      <c r="H30" s="80"/>
      <c r="I30" s="74">
        <v>4364891</v>
      </c>
    </row>
    <row r="31" spans="1:9" ht="20.100000000000001" customHeight="1">
      <c r="A31" s="80"/>
      <c r="B31" s="80" t="s">
        <v>47</v>
      </c>
      <c r="C31" s="80"/>
      <c r="D31" s="80"/>
      <c r="E31" s="90"/>
      <c r="F31" s="80"/>
      <c r="G31" s="112">
        <v>4878553</v>
      </c>
      <c r="H31" s="80"/>
      <c r="I31" s="79">
        <v>1127242</v>
      </c>
    </row>
    <row r="32" spans="1:9" ht="6" customHeight="1">
      <c r="A32" s="80"/>
      <c r="B32" s="99"/>
      <c r="C32" s="80"/>
      <c r="D32" s="80"/>
      <c r="E32" s="80"/>
      <c r="F32" s="80"/>
      <c r="G32" s="105"/>
      <c r="H32" s="80"/>
      <c r="I32" s="73"/>
    </row>
    <row r="33" spans="1:9">
      <c r="A33" s="91" t="s">
        <v>157</v>
      </c>
      <c r="B33" s="99"/>
      <c r="C33" s="80"/>
      <c r="D33" s="80"/>
      <c r="E33" s="80"/>
      <c r="F33" s="80"/>
      <c r="G33" s="105"/>
      <c r="H33" s="80"/>
      <c r="I33" s="73"/>
    </row>
    <row r="34" spans="1:9">
      <c r="A34" s="91"/>
      <c r="B34" s="91" t="s">
        <v>134</v>
      </c>
      <c r="C34" s="91"/>
      <c r="D34" s="80"/>
      <c r="E34" s="80"/>
      <c r="F34" s="80"/>
      <c r="G34" s="110">
        <f>SUM(G20:G32)</f>
        <v>-182891788</v>
      </c>
      <c r="H34" s="80"/>
      <c r="I34" s="78">
        <f>SUM(I20:I32)</f>
        <v>-98117835</v>
      </c>
    </row>
    <row r="35" spans="1:9" ht="20.100000000000001" customHeight="1">
      <c r="A35" s="80"/>
      <c r="B35" s="80"/>
      <c r="C35" s="80" t="s">
        <v>77</v>
      </c>
      <c r="D35" s="80"/>
      <c r="E35" s="80"/>
      <c r="F35" s="80"/>
      <c r="G35" s="110">
        <v>-2243795</v>
      </c>
      <c r="H35" s="80"/>
      <c r="I35" s="78">
        <v>-941439</v>
      </c>
    </row>
    <row r="36" spans="1:9" ht="20.100000000000001" customHeight="1">
      <c r="A36" s="80"/>
      <c r="B36" s="80"/>
      <c r="C36" s="80" t="s">
        <v>78</v>
      </c>
      <c r="D36" s="80"/>
      <c r="E36" s="80"/>
      <c r="F36" s="80"/>
      <c r="G36" s="113">
        <v>-9926242</v>
      </c>
      <c r="H36" s="80"/>
      <c r="I36" s="81">
        <v>-6282730</v>
      </c>
    </row>
    <row r="37" spans="1:9" ht="6" customHeight="1">
      <c r="A37" s="80"/>
      <c r="B37" s="99"/>
      <c r="C37" s="80"/>
      <c r="D37" s="80"/>
      <c r="E37" s="80"/>
      <c r="F37" s="80"/>
      <c r="G37" s="114"/>
      <c r="H37" s="80"/>
      <c r="I37" s="82"/>
    </row>
    <row r="38" spans="1:9" ht="20.100000000000001" customHeight="1">
      <c r="A38" s="91" t="s">
        <v>133</v>
      </c>
      <c r="B38" s="80"/>
      <c r="C38" s="80"/>
      <c r="D38" s="80"/>
      <c r="E38" s="80"/>
      <c r="F38" s="80"/>
      <c r="G38" s="115">
        <f>SUM(G34:G36)</f>
        <v>-195061825</v>
      </c>
      <c r="H38" s="80"/>
      <c r="I38" s="132">
        <f>SUM(I34:I36)</f>
        <v>-105342004</v>
      </c>
    </row>
    <row r="39" spans="1:9" ht="18" customHeight="1">
      <c r="A39" s="80"/>
      <c r="B39" s="80"/>
      <c r="C39" s="80"/>
      <c r="D39" s="80"/>
      <c r="E39" s="80"/>
      <c r="F39" s="80"/>
      <c r="G39" s="82"/>
      <c r="H39" s="80"/>
      <c r="I39" s="82"/>
    </row>
    <row r="40" spans="1:9" ht="18" customHeight="1">
      <c r="A40" s="80"/>
      <c r="B40" s="80"/>
      <c r="C40" s="80"/>
      <c r="D40" s="80"/>
      <c r="E40" s="80"/>
      <c r="F40" s="80"/>
      <c r="G40" s="82"/>
      <c r="H40" s="80"/>
      <c r="I40" s="82"/>
    </row>
    <row r="41" spans="1:9" ht="18" customHeight="1">
      <c r="A41" s="80"/>
      <c r="B41" s="80"/>
      <c r="C41" s="80"/>
      <c r="D41" s="80"/>
      <c r="E41" s="80"/>
      <c r="F41" s="80"/>
      <c r="G41" s="82"/>
      <c r="H41" s="80"/>
      <c r="I41" s="82"/>
    </row>
    <row r="42" spans="1:9" ht="18" customHeight="1">
      <c r="A42" s="80"/>
      <c r="B42" s="80"/>
      <c r="C42" s="80"/>
      <c r="D42" s="80"/>
      <c r="E42" s="80"/>
      <c r="F42" s="80"/>
      <c r="G42" s="82"/>
      <c r="H42" s="80"/>
      <c r="I42" s="82"/>
    </row>
    <row r="43" spans="1:9" ht="6.95" customHeight="1">
      <c r="A43" s="80"/>
      <c r="B43" s="80"/>
      <c r="C43" s="80"/>
      <c r="D43" s="80"/>
      <c r="E43" s="80"/>
      <c r="F43" s="80"/>
      <c r="G43" s="82"/>
      <c r="H43" s="80"/>
      <c r="I43" s="82"/>
    </row>
    <row r="44" spans="1:9" ht="21.95" customHeight="1">
      <c r="A44" s="100" t="s">
        <v>24</v>
      </c>
      <c r="B44" s="100"/>
      <c r="C44" s="100"/>
      <c r="D44" s="100"/>
      <c r="E44" s="101"/>
      <c r="F44" s="100"/>
      <c r="G44" s="81"/>
      <c r="H44" s="100"/>
      <c r="I44" s="81"/>
    </row>
    <row r="45" spans="1:9" ht="21.75" customHeight="1">
      <c r="A45" s="1" t="str">
        <f>'Thai 6-8'!A43</f>
        <v>บริษัท ทเวนตี้ โฟร์ คอน แอนด์ ซัพพลาย จำกัด (มหาชน)</v>
      </c>
      <c r="B45" s="102"/>
      <c r="C45" s="80"/>
      <c r="D45" s="90"/>
      <c r="E45" s="80"/>
      <c r="F45" s="80"/>
      <c r="G45" s="83"/>
      <c r="H45" s="80"/>
      <c r="I45" s="83"/>
    </row>
    <row r="46" spans="1:9" ht="21.75" customHeight="1">
      <c r="A46" s="1" t="s">
        <v>68</v>
      </c>
      <c r="B46" s="80"/>
      <c r="C46" s="80"/>
      <c r="D46" s="90"/>
      <c r="E46" s="80"/>
      <c r="F46" s="80"/>
      <c r="G46" s="83"/>
      <c r="H46" s="80"/>
      <c r="I46" s="83"/>
    </row>
    <row r="47" spans="1:9" ht="21.75" customHeight="1">
      <c r="A47" s="5" t="str">
        <f>A3</f>
        <v>สำหรับปีสิ้นสุดวันที่ 31 ธันวาคม พ.ศ. 2565</v>
      </c>
      <c r="B47" s="100"/>
      <c r="C47" s="100"/>
      <c r="D47" s="101"/>
      <c r="E47" s="100"/>
      <c r="F47" s="100"/>
      <c r="G47" s="79"/>
      <c r="H47" s="100"/>
      <c r="I47" s="79"/>
    </row>
    <row r="48" spans="1:9" ht="15" customHeight="1"/>
    <row r="49" spans="1:9" ht="18.95" customHeight="1">
      <c r="A49" s="80"/>
      <c r="B49" s="80"/>
      <c r="C49" s="80"/>
      <c r="D49" s="90"/>
      <c r="E49" s="91"/>
      <c r="F49" s="91"/>
      <c r="G49" s="139" t="s">
        <v>136</v>
      </c>
      <c r="H49" s="140"/>
      <c r="I49" s="139" t="s">
        <v>117</v>
      </c>
    </row>
    <row r="50" spans="1:9" ht="18.95" customHeight="1">
      <c r="A50" s="80"/>
      <c r="B50" s="80"/>
      <c r="C50" s="80"/>
      <c r="D50" s="90"/>
      <c r="E50" s="95" t="s">
        <v>1</v>
      </c>
      <c r="F50" s="91"/>
      <c r="G50" s="89" t="s">
        <v>2</v>
      </c>
      <c r="H50" s="91"/>
      <c r="I50" s="89" t="s">
        <v>2</v>
      </c>
    </row>
    <row r="51" spans="1:9" ht="18.95" customHeight="1">
      <c r="A51" s="91" t="s">
        <v>79</v>
      </c>
      <c r="B51" s="80"/>
      <c r="C51" s="80"/>
      <c r="D51" s="80"/>
      <c r="E51" s="80"/>
      <c r="F51" s="80"/>
      <c r="G51" s="114"/>
      <c r="H51" s="80"/>
      <c r="I51" s="82"/>
    </row>
    <row r="52" spans="1:9" ht="18.95" customHeight="1">
      <c r="A52" s="80" t="s">
        <v>90</v>
      </c>
      <c r="B52" s="80"/>
      <c r="C52" s="80"/>
      <c r="D52" s="80"/>
      <c r="F52" s="80"/>
      <c r="G52" s="114">
        <v>-6020198</v>
      </c>
      <c r="H52" s="80"/>
      <c r="I52" s="82">
        <v>-10922529</v>
      </c>
    </row>
    <row r="53" spans="1:9" ht="18.95" customHeight="1">
      <c r="A53" s="80" t="s">
        <v>91</v>
      </c>
      <c r="B53" s="80"/>
      <c r="C53" s="80"/>
      <c r="D53" s="80"/>
      <c r="E53" s="90"/>
      <c r="F53" s="80"/>
      <c r="G53" s="109">
        <v>-2972408</v>
      </c>
      <c r="H53" s="80"/>
      <c r="I53" s="77">
        <v>-2346426</v>
      </c>
    </row>
    <row r="54" spans="1:9" ht="18.95" customHeight="1">
      <c r="A54" s="80" t="s">
        <v>126</v>
      </c>
      <c r="B54" s="80"/>
      <c r="C54" s="80"/>
      <c r="D54" s="80"/>
      <c r="E54" s="90"/>
      <c r="F54" s="80"/>
      <c r="G54" s="109">
        <v>-68520</v>
      </c>
      <c r="H54" s="80"/>
      <c r="I54" s="77">
        <v>-249920</v>
      </c>
    </row>
    <row r="55" spans="1:9" ht="18.95" customHeight="1">
      <c r="A55" s="80" t="s">
        <v>113</v>
      </c>
      <c r="B55" s="80"/>
      <c r="C55" s="80"/>
      <c r="D55" s="80"/>
      <c r="E55" s="90"/>
      <c r="F55" s="80"/>
      <c r="G55" s="92">
        <v>-2009000</v>
      </c>
      <c r="H55" s="80"/>
      <c r="I55" s="68">
        <v>0</v>
      </c>
    </row>
    <row r="56" spans="1:9" ht="18.95" customHeight="1">
      <c r="A56" s="80" t="s">
        <v>153</v>
      </c>
      <c r="B56" s="80"/>
      <c r="C56" s="80"/>
      <c r="D56" s="80"/>
      <c r="E56" s="90"/>
      <c r="F56" s="80"/>
      <c r="G56" s="92">
        <v>3310964</v>
      </c>
      <c r="H56" s="80"/>
      <c r="I56" s="68">
        <v>0</v>
      </c>
    </row>
    <row r="57" spans="1:9" ht="18.95" customHeight="1">
      <c r="A57" s="80" t="s">
        <v>131</v>
      </c>
      <c r="B57" s="80"/>
      <c r="C57" s="80"/>
      <c r="D57" s="80"/>
      <c r="E57" s="90"/>
      <c r="F57" s="80"/>
      <c r="G57" s="92">
        <v>0</v>
      </c>
      <c r="H57" s="80"/>
      <c r="I57" s="77">
        <v>120818051</v>
      </c>
    </row>
    <row r="58" spans="1:9" ht="18.95" customHeight="1">
      <c r="A58" s="80" t="s">
        <v>132</v>
      </c>
      <c r="B58" s="80"/>
      <c r="C58" s="80"/>
      <c r="D58" s="80"/>
      <c r="E58" s="90"/>
      <c r="F58" s="80"/>
      <c r="G58" s="92">
        <v>0</v>
      </c>
      <c r="H58" s="80"/>
      <c r="I58" s="77">
        <v>-107666467</v>
      </c>
    </row>
    <row r="59" spans="1:9" ht="18.95" customHeight="1">
      <c r="A59" s="80" t="s">
        <v>92</v>
      </c>
      <c r="B59" s="80"/>
      <c r="C59" s="80"/>
      <c r="D59" s="80"/>
      <c r="E59" s="80"/>
      <c r="F59" s="80"/>
      <c r="G59" s="116">
        <v>289968</v>
      </c>
      <c r="H59" s="80"/>
      <c r="I59" s="84">
        <v>178240</v>
      </c>
    </row>
    <row r="60" spans="1:9" ht="3.95" customHeight="1">
      <c r="A60" s="80"/>
      <c r="B60" s="80"/>
      <c r="C60" s="80"/>
      <c r="D60" s="80"/>
      <c r="E60" s="80"/>
      <c r="F60" s="80"/>
      <c r="G60" s="109"/>
      <c r="H60" s="80"/>
      <c r="I60" s="77"/>
    </row>
    <row r="61" spans="1:9" ht="18.95" customHeight="1">
      <c r="A61" s="91" t="s">
        <v>80</v>
      </c>
      <c r="B61" s="80"/>
      <c r="C61" s="80"/>
      <c r="D61" s="80"/>
      <c r="E61" s="90"/>
      <c r="F61" s="80"/>
      <c r="G61" s="113">
        <f>SUM(G52:G60)</f>
        <v>-7469194</v>
      </c>
      <c r="H61" s="80"/>
      <c r="I61" s="81">
        <f>SUM(I52:I60)</f>
        <v>-189051</v>
      </c>
    </row>
    <row r="62" spans="1:9" ht="15" customHeight="1">
      <c r="A62" s="80"/>
      <c r="B62" s="80"/>
      <c r="C62" s="80"/>
      <c r="D62" s="80"/>
      <c r="E62" s="90"/>
      <c r="F62" s="80"/>
      <c r="G62" s="110"/>
      <c r="H62" s="80"/>
      <c r="I62" s="78"/>
    </row>
    <row r="63" spans="1:9" ht="18.95" customHeight="1">
      <c r="A63" s="91" t="s">
        <v>81</v>
      </c>
      <c r="B63" s="80"/>
      <c r="C63" s="80"/>
      <c r="D63" s="80"/>
      <c r="E63" s="80"/>
      <c r="F63" s="80"/>
      <c r="G63" s="105"/>
      <c r="H63" s="80"/>
      <c r="I63" s="73"/>
    </row>
    <row r="64" spans="1:9" ht="18.95" customHeight="1">
      <c r="A64" s="80" t="s">
        <v>128</v>
      </c>
      <c r="B64" s="80"/>
      <c r="C64" s="80"/>
      <c r="D64" s="80"/>
      <c r="E64" s="90">
        <v>30</v>
      </c>
      <c r="F64" s="80"/>
      <c r="G64" s="105">
        <v>14229665</v>
      </c>
      <c r="H64" s="80"/>
      <c r="I64" s="73">
        <v>74756330</v>
      </c>
    </row>
    <row r="65" spans="1:9" ht="18.95" customHeight="1">
      <c r="A65" s="80" t="s">
        <v>130</v>
      </c>
      <c r="B65" s="80"/>
      <c r="C65" s="80"/>
      <c r="D65" s="80"/>
      <c r="E65" s="90">
        <v>30</v>
      </c>
      <c r="F65" s="80"/>
      <c r="G65" s="105">
        <v>-14273020</v>
      </c>
      <c r="H65" s="80"/>
      <c r="I65" s="73">
        <v>-77723133</v>
      </c>
    </row>
    <row r="66" spans="1:9" ht="18.95" customHeight="1">
      <c r="A66" s="80" t="s">
        <v>82</v>
      </c>
      <c r="B66" s="80"/>
      <c r="C66" s="80"/>
      <c r="D66" s="80"/>
      <c r="E66" s="90">
        <v>30</v>
      </c>
      <c r="F66" s="80"/>
      <c r="G66" s="105">
        <v>100121946</v>
      </c>
      <c r="H66" s="80"/>
      <c r="I66" s="73">
        <v>88822204</v>
      </c>
    </row>
    <row r="67" spans="1:9" ht="18.95" customHeight="1">
      <c r="A67" s="80" t="s">
        <v>94</v>
      </c>
      <c r="B67" s="80"/>
      <c r="C67" s="80"/>
      <c r="D67" s="80"/>
      <c r="E67" s="90">
        <v>30</v>
      </c>
      <c r="F67" s="80"/>
      <c r="G67" s="105">
        <v>-174425150</v>
      </c>
      <c r="H67" s="80"/>
      <c r="I67" s="73">
        <v>-19519000</v>
      </c>
    </row>
    <row r="68" spans="1:9" ht="18.95" customHeight="1">
      <c r="A68" s="80" t="s">
        <v>93</v>
      </c>
      <c r="B68" s="80"/>
      <c r="C68" s="80"/>
      <c r="D68" s="80"/>
      <c r="E68" s="90">
        <v>30</v>
      </c>
      <c r="F68" s="80"/>
      <c r="G68" s="92">
        <v>10500000</v>
      </c>
      <c r="H68" s="80"/>
      <c r="I68" s="68">
        <v>20209000</v>
      </c>
    </row>
    <row r="69" spans="1:9" ht="18.95" customHeight="1">
      <c r="A69" s="80" t="s">
        <v>95</v>
      </c>
      <c r="B69" s="80"/>
      <c r="C69" s="80"/>
      <c r="D69" s="80"/>
      <c r="E69" s="90">
        <v>30</v>
      </c>
      <c r="F69" s="80"/>
      <c r="G69" s="105">
        <v>-10156400</v>
      </c>
      <c r="H69" s="80"/>
      <c r="I69" s="73">
        <v>-4608600</v>
      </c>
    </row>
    <row r="70" spans="1:9" ht="18.95" customHeight="1">
      <c r="A70" s="80" t="s">
        <v>154</v>
      </c>
      <c r="B70" s="80"/>
      <c r="C70" s="80"/>
      <c r="D70" s="80"/>
      <c r="E70" s="90" t="s">
        <v>161</v>
      </c>
      <c r="F70" s="80"/>
      <c r="G70" s="105">
        <v>5810000</v>
      </c>
      <c r="H70" s="80"/>
      <c r="I70" s="68">
        <v>0</v>
      </c>
    </row>
    <row r="71" spans="1:9" ht="18.95" customHeight="1">
      <c r="A71" s="80" t="s">
        <v>155</v>
      </c>
      <c r="B71" s="80"/>
      <c r="C71" s="80"/>
      <c r="D71" s="80"/>
      <c r="E71" s="90" t="s">
        <v>161</v>
      </c>
      <c r="F71" s="80"/>
      <c r="G71" s="105">
        <v>-5810000</v>
      </c>
      <c r="H71" s="80"/>
      <c r="I71" s="68">
        <v>0</v>
      </c>
    </row>
    <row r="72" spans="1:9" ht="18.95" customHeight="1">
      <c r="A72" s="80" t="s">
        <v>110</v>
      </c>
      <c r="B72" s="80"/>
      <c r="C72" s="80"/>
      <c r="D72" s="80"/>
      <c r="E72" s="90">
        <v>30</v>
      </c>
      <c r="F72" s="80"/>
      <c r="G72" s="105">
        <v>-6383274</v>
      </c>
      <c r="H72" s="80"/>
      <c r="I72" s="73">
        <v>-5040193</v>
      </c>
    </row>
    <row r="73" spans="1:9" ht="18.95" customHeight="1">
      <c r="A73" s="80" t="s">
        <v>111</v>
      </c>
      <c r="B73" s="80"/>
      <c r="C73" s="80"/>
      <c r="D73" s="80"/>
      <c r="E73" s="90"/>
      <c r="F73" s="80"/>
      <c r="G73" s="92">
        <v>473250000</v>
      </c>
      <c r="H73" s="143"/>
      <c r="I73" s="68">
        <v>93750000</v>
      </c>
    </row>
    <row r="74" spans="1:9" ht="18.95" customHeight="1">
      <c r="A74" s="80" t="s">
        <v>163</v>
      </c>
      <c r="B74" s="80"/>
      <c r="C74" s="80"/>
      <c r="D74" s="80"/>
      <c r="E74" s="90"/>
      <c r="F74" s="80"/>
      <c r="G74" s="92">
        <v>-14526680</v>
      </c>
      <c r="H74" s="143"/>
      <c r="I74" s="68">
        <v>0</v>
      </c>
    </row>
    <row r="75" spans="1:9" ht="18.95" customHeight="1">
      <c r="A75" s="80" t="s">
        <v>127</v>
      </c>
      <c r="B75" s="80"/>
      <c r="C75" s="80"/>
      <c r="D75" s="80"/>
      <c r="E75" s="90">
        <v>23</v>
      </c>
      <c r="F75" s="80"/>
      <c r="G75" s="93">
        <v>-14000000</v>
      </c>
      <c r="H75" s="80"/>
      <c r="I75" s="70">
        <v>-15000000</v>
      </c>
    </row>
    <row r="76" spans="1:9" ht="3.95" customHeight="1">
      <c r="A76" s="80"/>
      <c r="B76" s="80"/>
      <c r="C76" s="80"/>
      <c r="D76" s="80"/>
      <c r="E76" s="90"/>
      <c r="F76" s="80"/>
      <c r="G76" s="105"/>
      <c r="H76" s="80"/>
      <c r="I76" s="73"/>
    </row>
    <row r="77" spans="1:9" ht="18.95" customHeight="1">
      <c r="A77" s="91" t="s">
        <v>158</v>
      </c>
      <c r="B77" s="80"/>
      <c r="C77" s="80"/>
      <c r="D77" s="80"/>
      <c r="E77" s="90"/>
      <c r="F77" s="80"/>
      <c r="G77" s="113">
        <f>SUM(G64:G76)</f>
        <v>364337087</v>
      </c>
      <c r="H77" s="80"/>
      <c r="I77" s="81">
        <f>SUM(I64:I76)</f>
        <v>155646608</v>
      </c>
    </row>
    <row r="78" spans="1:9" ht="15" customHeight="1">
      <c r="A78" s="80"/>
      <c r="B78" s="80"/>
      <c r="C78" s="80"/>
      <c r="D78" s="80"/>
      <c r="E78" s="90"/>
      <c r="F78" s="80"/>
      <c r="G78" s="105"/>
      <c r="H78" s="80"/>
      <c r="I78" s="73"/>
    </row>
    <row r="79" spans="1:9" ht="18.95" customHeight="1">
      <c r="A79" s="91" t="s">
        <v>159</v>
      </c>
      <c r="B79" s="80"/>
      <c r="C79" s="80"/>
      <c r="D79" s="80"/>
      <c r="E79" s="90"/>
      <c r="F79" s="80"/>
      <c r="G79" s="105">
        <f>G38+G61+G77</f>
        <v>161806068</v>
      </c>
      <c r="H79" s="80"/>
      <c r="I79" s="73">
        <f>I38+I61+I77</f>
        <v>50115553</v>
      </c>
    </row>
    <row r="80" spans="1:9" ht="18.95" customHeight="1">
      <c r="A80" s="91" t="s">
        <v>83</v>
      </c>
      <c r="B80" s="80"/>
      <c r="C80" s="80"/>
      <c r="D80" s="80"/>
      <c r="E80" s="90"/>
      <c r="F80" s="80"/>
      <c r="G80" s="105"/>
      <c r="H80" s="80"/>
      <c r="I80" s="73"/>
    </row>
    <row r="81" spans="1:9" ht="18.95" customHeight="1">
      <c r="A81" s="99" t="s">
        <v>96</v>
      </c>
      <c r="B81" s="80"/>
      <c r="C81" s="80"/>
      <c r="D81" s="80"/>
      <c r="E81" s="90"/>
      <c r="F81" s="80"/>
      <c r="G81" s="108">
        <f>'Thai 6-8'!I12</f>
        <v>52866184</v>
      </c>
      <c r="H81" s="80"/>
      <c r="I81" s="76">
        <v>2750631</v>
      </c>
    </row>
    <row r="82" spans="1:9" ht="3.95" customHeight="1">
      <c r="A82" s="91"/>
      <c r="B82" s="91"/>
      <c r="C82" s="80"/>
      <c r="D82" s="80"/>
      <c r="E82" s="90"/>
      <c r="F82" s="80"/>
      <c r="G82" s="109"/>
      <c r="H82" s="80"/>
      <c r="I82" s="77"/>
    </row>
    <row r="83" spans="1:9" ht="18.95" customHeight="1" thickBot="1">
      <c r="A83" s="91" t="s">
        <v>84</v>
      </c>
      <c r="B83" s="91"/>
      <c r="C83" s="80"/>
      <c r="D83" s="80"/>
      <c r="E83" s="90"/>
      <c r="F83" s="80"/>
      <c r="G83" s="117">
        <f>SUM(G79:G82)</f>
        <v>214672252</v>
      </c>
      <c r="H83" s="80"/>
      <c r="I83" s="85">
        <f>SUM(I79:I82)</f>
        <v>52866184</v>
      </c>
    </row>
    <row r="84" spans="1:9" ht="15" customHeight="1" thickTop="1">
      <c r="A84" s="80"/>
      <c r="B84" s="80"/>
      <c r="C84" s="80"/>
      <c r="D84" s="80"/>
      <c r="E84" s="80"/>
      <c r="F84" s="80"/>
      <c r="G84" s="78"/>
      <c r="H84" s="80"/>
      <c r="I84" s="78"/>
    </row>
    <row r="85" spans="1:9" ht="18.95" customHeight="1">
      <c r="A85" s="103" t="s">
        <v>147</v>
      </c>
      <c r="B85" s="86"/>
      <c r="C85" s="86"/>
      <c r="D85" s="86"/>
      <c r="E85" s="86"/>
      <c r="F85" s="86"/>
      <c r="G85" s="86"/>
      <c r="H85" s="86"/>
      <c r="I85" s="86"/>
    </row>
    <row r="86" spans="1:9" ht="6" customHeight="1">
      <c r="A86" s="80"/>
      <c r="B86" s="80"/>
      <c r="C86" s="80"/>
      <c r="D86" s="80"/>
      <c r="E86" s="80"/>
      <c r="F86" s="80"/>
      <c r="G86" s="78"/>
      <c r="H86" s="80"/>
      <c r="I86" s="78"/>
    </row>
    <row r="87" spans="1:9" ht="18.95" customHeight="1">
      <c r="A87" s="80" t="s">
        <v>112</v>
      </c>
      <c r="B87" s="80"/>
      <c r="C87" s="80"/>
      <c r="D87" s="80"/>
      <c r="E87" s="90">
        <v>30</v>
      </c>
      <c r="F87" s="80"/>
      <c r="G87" s="105">
        <v>9203676</v>
      </c>
      <c r="H87" s="80"/>
      <c r="I87" s="73">
        <v>3560689</v>
      </c>
    </row>
    <row r="88" spans="1:9" ht="17.25" customHeight="1">
      <c r="A88" s="80"/>
      <c r="B88" s="80"/>
      <c r="C88" s="80"/>
      <c r="D88" s="80"/>
      <c r="E88" s="80"/>
      <c r="F88" s="80"/>
      <c r="G88" s="78"/>
      <c r="H88" s="80"/>
      <c r="I88" s="78"/>
    </row>
    <row r="89" spans="1:9" ht="7.5" customHeight="1">
      <c r="A89" s="80"/>
      <c r="B89" s="80"/>
      <c r="C89" s="80"/>
      <c r="D89" s="80"/>
      <c r="E89" s="80"/>
      <c r="F89" s="80"/>
      <c r="G89" s="78"/>
      <c r="H89" s="80"/>
      <c r="I89" s="78"/>
    </row>
    <row r="90" spans="1:9" ht="21.95" customHeight="1">
      <c r="A90" s="100" t="str">
        <f>+A44</f>
        <v>หมายเหตุประกอบงบการเงินเป็นส่วนหนึ่งของงบการเงินนี้</v>
      </c>
      <c r="B90" s="100"/>
      <c r="C90" s="100"/>
      <c r="D90" s="100"/>
      <c r="E90" s="100"/>
      <c r="F90" s="100"/>
      <c r="G90" s="76"/>
      <c r="H90" s="100"/>
      <c r="I90" s="76"/>
    </row>
    <row r="91" spans="1:9">
      <c r="A91" s="80"/>
      <c r="B91" s="80"/>
      <c r="C91" s="80"/>
      <c r="D91" s="80"/>
      <c r="E91" s="80"/>
      <c r="F91" s="80"/>
      <c r="G91" s="73"/>
      <c r="H91" s="80"/>
      <c r="I91" s="73"/>
    </row>
  </sheetData>
  <pageMargins left="0.8" right="0.5" top="0.5" bottom="0.6" header="0.49" footer="0.4"/>
  <pageSetup paperSize="9" firstPageNumber="11" orientation="portrait" useFirstPageNumber="1" horizontalDpi="1200" verticalDpi="1200" r:id="rId1"/>
  <headerFooter>
    <oddFooter>&amp;R&amp;"Browallia New,Regular"&amp;13&amp;P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Thai 6-8</vt:lpstr>
      <vt:lpstr>Thai9</vt:lpstr>
      <vt:lpstr>Thai10</vt:lpstr>
      <vt:lpstr>Thai11-12</vt:lpstr>
      <vt:lpstr>Thai9!Print_Area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Kodchawan Srikaewpraphan</cp:lastModifiedBy>
  <cp:lastPrinted>2023-02-27T10:09:28Z</cp:lastPrinted>
  <dcterms:created xsi:type="dcterms:W3CDTF">2013-03-27T10:17:16Z</dcterms:created>
  <dcterms:modified xsi:type="dcterms:W3CDTF">2023-02-27T10:09:48Z</dcterms:modified>
</cp:coreProperties>
</file>